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k\Documents\infusion_protocols\"/>
    </mc:Choice>
  </mc:AlternateContent>
  <bookViews>
    <workbookView xWindow="0" yWindow="0" windowWidth="38400" windowHeight="17850"/>
  </bookViews>
  <sheets>
    <sheet name="glucose" sheetId="1" r:id="rId1"/>
    <sheet name="sodium-acetate" sheetId="3" r:id="rId2"/>
    <sheet name="notes" sheetId="4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G13" i="3"/>
  <c r="E20" i="3"/>
  <c r="E21" i="3"/>
  <c r="E13" i="3"/>
  <c r="E12" i="3"/>
  <c r="G12" i="3"/>
  <c r="E11" i="3"/>
  <c r="G11" i="3"/>
  <c r="I5" i="1"/>
  <c r="H29" i="1"/>
  <c r="E29" i="1"/>
  <c r="F29" i="1"/>
  <c r="I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E36" i="1"/>
  <c r="E37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</calcChain>
</file>

<file path=xl/comments1.xml><?xml version="1.0" encoding="utf-8"?>
<comments xmlns="http://schemas.openxmlformats.org/spreadsheetml/2006/main">
  <authors>
    <author>Henk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Henk:</t>
        </r>
        <r>
          <rPr>
            <sz val="9"/>
            <color indexed="81"/>
            <rFont val="Tahoma"/>
            <family val="2"/>
          </rPr>
          <t xml:space="preserve">
molecular weight of glucose, change as needed, e.g. 182 for [6,6-2H2]-glucose. 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Henk:</t>
        </r>
        <r>
          <rPr>
            <sz val="9"/>
            <color indexed="81"/>
            <rFont val="Tahoma"/>
            <family val="2"/>
          </rPr>
          <t xml:space="preserve">
concentration of infusate (M)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Henk:</t>
        </r>
        <r>
          <rPr>
            <sz val="9"/>
            <color indexed="81"/>
            <rFont val="Tahoma"/>
            <family val="2"/>
          </rPr>
          <t xml:space="preserve">
does not take into account volume of infusion lines</t>
        </r>
      </text>
    </comment>
  </commentList>
</comments>
</file>

<file path=xl/comments2.xml><?xml version="1.0" encoding="utf-8"?>
<comments xmlns="http://schemas.openxmlformats.org/spreadsheetml/2006/main">
  <authors>
    <author>Henk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Henk:</t>
        </r>
        <r>
          <rPr>
            <sz val="9"/>
            <color indexed="81"/>
            <rFont val="Tahoma"/>
            <family val="2"/>
          </rPr>
          <t xml:space="preserve">
molecular weight of acetate, change as needed, e.g. 85 for [2H3]-sodium-acetate. 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Henk:</t>
        </r>
        <r>
          <rPr>
            <sz val="9"/>
            <color indexed="81"/>
            <rFont val="Tahoma"/>
            <family val="2"/>
          </rPr>
          <t xml:space="preserve">
concentration of infusate (M)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Henk:</t>
        </r>
        <r>
          <rPr>
            <sz val="9"/>
            <color indexed="81"/>
            <rFont val="Tahoma"/>
            <family val="2"/>
          </rPr>
          <t xml:space="preserve">
does not take into account volume of infusion lines</t>
        </r>
      </text>
    </comment>
  </commentList>
</comments>
</file>

<file path=xl/sharedStrings.xml><?xml version="1.0" encoding="utf-8"?>
<sst xmlns="http://schemas.openxmlformats.org/spreadsheetml/2006/main" count="32" uniqueCount="20">
  <si>
    <t>glucose MW</t>
  </si>
  <si>
    <t>mg per ml</t>
  </si>
  <si>
    <t>animal BW (g) =</t>
  </si>
  <si>
    <t>uL/min</t>
  </si>
  <si>
    <t xml:space="preserve">duration infusion (min): </t>
  </si>
  <si>
    <t>mm:ss</t>
  </si>
  <si>
    <t>END</t>
  </si>
  <si>
    <t>infusion rate</t>
  </si>
  <si>
    <t xml:space="preserve">time </t>
  </si>
  <si>
    <t>infusate</t>
  </si>
  <si>
    <t>glucose</t>
  </si>
  <si>
    <t>total amount  (mg)</t>
  </si>
  <si>
    <t>total volume (ml)</t>
  </si>
  <si>
    <t>conc. (M)</t>
  </si>
  <si>
    <t>Input to be entered in green cells: glucose molecular weight, animal weight, concentration of glucose solution, and duration of infusion</t>
  </si>
  <si>
    <t xml:space="preserve">output: infusion rate settings, total volume of infusate needed, and total amount of glucose needed. </t>
  </si>
  <si>
    <t>sodium-acetate MW</t>
  </si>
  <si>
    <t>sodium-acetate</t>
  </si>
  <si>
    <t>Input to be entered in green cells: sodium-acetate molecular weight, animal weight, concentration of acetate solution, and duration of infusion</t>
  </si>
  <si>
    <t xml:space="preserve">output: infusion rate settings, total volume of infusate needed, and total amount of sodium-acetate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</si>
</sst>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21" fontId="3" fillId="0" borderId="0" xfId="1" applyNumberFormat="1" applyFont="1" applyFill="1"/>
    <xf numFmtId="0" fontId="4" fillId="0" borderId="0" xfId="0" applyFont="1" applyFill="1"/>
    <xf numFmtId="164" fontId="0" fillId="0" borderId="0" xfId="0" applyNumberFormat="1" applyFill="1"/>
    <xf numFmtId="0" fontId="0" fillId="0" borderId="0" xfId="0" applyFill="1"/>
    <xf numFmtId="20" fontId="3" fillId="0" borderId="0" xfId="1" applyNumberFormat="1" applyFont="1" applyFill="1"/>
    <xf numFmtId="16" fontId="4" fillId="0" borderId="0" xfId="0" applyNumberFormat="1" applyFont="1" applyFill="1"/>
    <xf numFmtId="0" fontId="5" fillId="0" borderId="0" xfId="1" applyFont="1" applyFill="1"/>
    <xf numFmtId="2" fontId="5" fillId="0" borderId="0" xfId="1" applyNumberFormat="1" applyFont="1" applyFill="1"/>
    <xf numFmtId="0" fontId="6" fillId="0" borderId="0" xfId="1" applyFont="1" applyFill="1"/>
    <xf numFmtId="0" fontId="2" fillId="0" borderId="0" xfId="0" applyFont="1"/>
    <xf numFmtId="0" fontId="6" fillId="0" borderId="0" xfId="1" applyFont="1" applyFill="1" applyAlignment="1">
      <alignment horizontal="right"/>
    </xf>
    <xf numFmtId="164" fontId="6" fillId="0" borderId="2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/>
    <xf numFmtId="0" fontId="0" fillId="0" borderId="0" xfId="0" applyBorder="1"/>
    <xf numFmtId="0" fontId="3" fillId="0" borderId="0" xfId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5" fontId="5" fillId="0" borderId="6" xfId="1" applyNumberFormat="1" applyFont="1" applyFill="1" applyBorder="1"/>
    <xf numFmtId="0" fontId="3" fillId="0" borderId="7" xfId="1" applyFont="1" applyFill="1" applyBorder="1"/>
    <xf numFmtId="0" fontId="3" fillId="0" borderId="9" xfId="1" applyFont="1" applyFill="1" applyBorder="1"/>
    <xf numFmtId="0" fontId="3" fillId="0" borderId="0" xfId="1" applyFont="1" applyFill="1" applyBorder="1"/>
    <xf numFmtId="45" fontId="6" fillId="0" borderId="6" xfId="1" applyNumberFormat="1" applyFont="1" applyFill="1" applyBorder="1"/>
    <xf numFmtId="0" fontId="6" fillId="0" borderId="7" xfId="1" applyFont="1" applyFill="1" applyBorder="1"/>
    <xf numFmtId="45" fontId="6" fillId="5" borderId="6" xfId="1" applyNumberFormat="1" applyFont="1" applyFill="1" applyBorder="1"/>
    <xf numFmtId="164" fontId="6" fillId="5" borderId="7" xfId="1" applyNumberFormat="1" applyFont="1" applyFill="1" applyBorder="1"/>
    <xf numFmtId="164" fontId="6" fillId="0" borderId="7" xfId="1" applyNumberFormat="1" applyFont="1" applyFill="1" applyBorder="1"/>
    <xf numFmtId="45" fontId="6" fillId="0" borderId="8" xfId="1" applyNumberFormat="1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3" fillId="4" borderId="0" xfId="1" applyFont="1" applyFill="1" applyBorder="1"/>
    <xf numFmtId="0" fontId="0" fillId="3" borderId="0" xfId="0" applyFill="1"/>
    <xf numFmtId="45" fontId="6" fillId="5" borderId="8" xfId="1" applyNumberFormat="1" applyFont="1" applyFill="1" applyBorder="1" applyAlignment="1">
      <alignment horizontal="right"/>
    </xf>
    <xf numFmtId="164" fontId="6" fillId="5" borderId="9" xfId="1" applyNumberFormat="1" applyFont="1" applyFill="1" applyBorder="1"/>
    <xf numFmtId="45" fontId="6" fillId="0" borderId="0" xfId="1" applyNumberFormat="1" applyFont="1" applyFill="1" applyBorder="1"/>
    <xf numFmtId="164" fontId="6" fillId="0" borderId="0" xfId="1" applyNumberFormat="1" applyFont="1" applyFill="1" applyBorder="1"/>
    <xf numFmtId="45" fontId="6" fillId="0" borderId="0" xfId="1" applyNumberFormat="1" applyFont="1" applyFill="1" applyBorder="1" applyAlignment="1">
      <alignment horizontal="right"/>
    </xf>
    <xf numFmtId="1" fontId="6" fillId="0" borderId="7" xfId="1" applyNumberFormat="1" applyFont="1" applyFill="1" applyBorder="1"/>
    <xf numFmtId="1" fontId="6" fillId="5" borderId="7" xfId="1" applyNumberFormat="1" applyFont="1" applyFill="1" applyBorder="1"/>
    <xf numFmtId="0" fontId="0" fillId="0" borderId="8" xfId="0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zoomScale="115" zoomScaleNormal="115" workbookViewId="0">
      <selection activeCell="H46" sqref="H46"/>
    </sheetView>
  </sheetViews>
  <sheetFormatPr defaultRowHeight="14.5" x14ac:dyDescent="0.35"/>
  <cols>
    <col min="2" max="2" width="6.90625" customWidth="1"/>
    <col min="4" max="4" width="11.453125" customWidth="1"/>
    <col min="5" max="5" width="11" customWidth="1"/>
    <col min="6" max="6" width="5.6328125" customWidth="1"/>
    <col min="7" max="7" width="7.6328125" customWidth="1"/>
    <col min="8" max="8" width="10.26953125" customWidth="1"/>
    <col min="9" max="9" width="4.453125" customWidth="1"/>
    <col min="10" max="10" width="5.6328125" customWidth="1"/>
    <col min="11" max="11" width="8" customWidth="1"/>
    <col min="258" max="258" width="6.90625" customWidth="1"/>
    <col min="260" max="260" width="10.54296875" customWidth="1"/>
    <col min="262" max="262" width="5.6328125" customWidth="1"/>
    <col min="263" max="263" width="7.6328125" customWidth="1"/>
    <col min="265" max="265" width="4.453125" customWidth="1"/>
    <col min="266" max="266" width="9.6328125" customWidth="1"/>
    <col min="267" max="267" width="8" customWidth="1"/>
    <col min="514" max="514" width="6.90625" customWidth="1"/>
    <col min="516" max="516" width="10.54296875" customWidth="1"/>
    <col min="518" max="518" width="5.6328125" customWidth="1"/>
    <col min="519" max="519" width="7.6328125" customWidth="1"/>
    <col min="521" max="521" width="4.453125" customWidth="1"/>
    <col min="522" max="522" width="9.6328125" customWidth="1"/>
    <col min="523" max="523" width="8" customWidth="1"/>
    <col min="770" max="770" width="6.90625" customWidth="1"/>
    <col min="772" max="772" width="10.54296875" customWidth="1"/>
    <col min="774" max="774" width="5.6328125" customWidth="1"/>
    <col min="775" max="775" width="7.6328125" customWidth="1"/>
    <col min="777" max="777" width="4.453125" customWidth="1"/>
    <col min="778" max="778" width="9.6328125" customWidth="1"/>
    <col min="779" max="779" width="8" customWidth="1"/>
    <col min="1026" max="1026" width="6.90625" customWidth="1"/>
    <col min="1028" max="1028" width="10.54296875" customWidth="1"/>
    <col min="1030" max="1030" width="5.6328125" customWidth="1"/>
    <col min="1031" max="1031" width="7.6328125" customWidth="1"/>
    <col min="1033" max="1033" width="4.453125" customWidth="1"/>
    <col min="1034" max="1034" width="9.6328125" customWidth="1"/>
    <col min="1035" max="1035" width="8" customWidth="1"/>
    <col min="1282" max="1282" width="6.90625" customWidth="1"/>
    <col min="1284" max="1284" width="10.54296875" customWidth="1"/>
    <col min="1286" max="1286" width="5.6328125" customWidth="1"/>
    <col min="1287" max="1287" width="7.6328125" customWidth="1"/>
    <col min="1289" max="1289" width="4.453125" customWidth="1"/>
    <col min="1290" max="1290" width="9.6328125" customWidth="1"/>
    <col min="1291" max="1291" width="8" customWidth="1"/>
    <col min="1538" max="1538" width="6.90625" customWidth="1"/>
    <col min="1540" max="1540" width="10.54296875" customWidth="1"/>
    <col min="1542" max="1542" width="5.6328125" customWidth="1"/>
    <col min="1543" max="1543" width="7.6328125" customWidth="1"/>
    <col min="1545" max="1545" width="4.453125" customWidth="1"/>
    <col min="1546" max="1546" width="9.6328125" customWidth="1"/>
    <col min="1547" max="1547" width="8" customWidth="1"/>
    <col min="1794" max="1794" width="6.90625" customWidth="1"/>
    <col min="1796" max="1796" width="10.54296875" customWidth="1"/>
    <col min="1798" max="1798" width="5.6328125" customWidth="1"/>
    <col min="1799" max="1799" width="7.6328125" customWidth="1"/>
    <col min="1801" max="1801" width="4.453125" customWidth="1"/>
    <col min="1802" max="1802" width="9.6328125" customWidth="1"/>
    <col min="1803" max="1803" width="8" customWidth="1"/>
    <col min="2050" max="2050" width="6.90625" customWidth="1"/>
    <col min="2052" max="2052" width="10.54296875" customWidth="1"/>
    <col min="2054" max="2054" width="5.6328125" customWidth="1"/>
    <col min="2055" max="2055" width="7.6328125" customWidth="1"/>
    <col min="2057" max="2057" width="4.453125" customWidth="1"/>
    <col min="2058" max="2058" width="9.6328125" customWidth="1"/>
    <col min="2059" max="2059" width="8" customWidth="1"/>
    <col min="2306" max="2306" width="6.90625" customWidth="1"/>
    <col min="2308" max="2308" width="10.54296875" customWidth="1"/>
    <col min="2310" max="2310" width="5.6328125" customWidth="1"/>
    <col min="2311" max="2311" width="7.6328125" customWidth="1"/>
    <col min="2313" max="2313" width="4.453125" customWidth="1"/>
    <col min="2314" max="2314" width="9.6328125" customWidth="1"/>
    <col min="2315" max="2315" width="8" customWidth="1"/>
    <col min="2562" max="2562" width="6.90625" customWidth="1"/>
    <col min="2564" max="2564" width="10.54296875" customWidth="1"/>
    <col min="2566" max="2566" width="5.6328125" customWidth="1"/>
    <col min="2567" max="2567" width="7.6328125" customWidth="1"/>
    <col min="2569" max="2569" width="4.453125" customWidth="1"/>
    <col min="2570" max="2570" width="9.6328125" customWidth="1"/>
    <col min="2571" max="2571" width="8" customWidth="1"/>
    <col min="2818" max="2818" width="6.90625" customWidth="1"/>
    <col min="2820" max="2820" width="10.54296875" customWidth="1"/>
    <col min="2822" max="2822" width="5.6328125" customWidth="1"/>
    <col min="2823" max="2823" width="7.6328125" customWidth="1"/>
    <col min="2825" max="2825" width="4.453125" customWidth="1"/>
    <col min="2826" max="2826" width="9.6328125" customWidth="1"/>
    <col min="2827" max="2827" width="8" customWidth="1"/>
    <col min="3074" max="3074" width="6.90625" customWidth="1"/>
    <col min="3076" max="3076" width="10.54296875" customWidth="1"/>
    <col min="3078" max="3078" width="5.6328125" customWidth="1"/>
    <col min="3079" max="3079" width="7.6328125" customWidth="1"/>
    <col min="3081" max="3081" width="4.453125" customWidth="1"/>
    <col min="3082" max="3082" width="9.6328125" customWidth="1"/>
    <col min="3083" max="3083" width="8" customWidth="1"/>
    <col min="3330" max="3330" width="6.90625" customWidth="1"/>
    <col min="3332" max="3332" width="10.54296875" customWidth="1"/>
    <col min="3334" max="3334" width="5.6328125" customWidth="1"/>
    <col min="3335" max="3335" width="7.6328125" customWidth="1"/>
    <col min="3337" max="3337" width="4.453125" customWidth="1"/>
    <col min="3338" max="3338" width="9.6328125" customWidth="1"/>
    <col min="3339" max="3339" width="8" customWidth="1"/>
    <col min="3586" max="3586" width="6.90625" customWidth="1"/>
    <col min="3588" max="3588" width="10.54296875" customWidth="1"/>
    <col min="3590" max="3590" width="5.6328125" customWidth="1"/>
    <col min="3591" max="3591" width="7.6328125" customWidth="1"/>
    <col min="3593" max="3593" width="4.453125" customWidth="1"/>
    <col min="3594" max="3594" width="9.6328125" customWidth="1"/>
    <col min="3595" max="3595" width="8" customWidth="1"/>
    <col min="3842" max="3842" width="6.90625" customWidth="1"/>
    <col min="3844" max="3844" width="10.54296875" customWidth="1"/>
    <col min="3846" max="3846" width="5.6328125" customWidth="1"/>
    <col min="3847" max="3847" width="7.6328125" customWidth="1"/>
    <col min="3849" max="3849" width="4.453125" customWidth="1"/>
    <col min="3850" max="3850" width="9.6328125" customWidth="1"/>
    <col min="3851" max="3851" width="8" customWidth="1"/>
    <col min="4098" max="4098" width="6.90625" customWidth="1"/>
    <col min="4100" max="4100" width="10.54296875" customWidth="1"/>
    <col min="4102" max="4102" width="5.6328125" customWidth="1"/>
    <col min="4103" max="4103" width="7.6328125" customWidth="1"/>
    <col min="4105" max="4105" width="4.453125" customWidth="1"/>
    <col min="4106" max="4106" width="9.6328125" customWidth="1"/>
    <col min="4107" max="4107" width="8" customWidth="1"/>
    <col min="4354" max="4354" width="6.90625" customWidth="1"/>
    <col min="4356" max="4356" width="10.54296875" customWidth="1"/>
    <col min="4358" max="4358" width="5.6328125" customWidth="1"/>
    <col min="4359" max="4359" width="7.6328125" customWidth="1"/>
    <col min="4361" max="4361" width="4.453125" customWidth="1"/>
    <col min="4362" max="4362" width="9.6328125" customWidth="1"/>
    <col min="4363" max="4363" width="8" customWidth="1"/>
    <col min="4610" max="4610" width="6.90625" customWidth="1"/>
    <col min="4612" max="4612" width="10.54296875" customWidth="1"/>
    <col min="4614" max="4614" width="5.6328125" customWidth="1"/>
    <col min="4615" max="4615" width="7.6328125" customWidth="1"/>
    <col min="4617" max="4617" width="4.453125" customWidth="1"/>
    <col min="4618" max="4618" width="9.6328125" customWidth="1"/>
    <col min="4619" max="4619" width="8" customWidth="1"/>
    <col min="4866" max="4866" width="6.90625" customWidth="1"/>
    <col min="4868" max="4868" width="10.54296875" customWidth="1"/>
    <col min="4870" max="4870" width="5.6328125" customWidth="1"/>
    <col min="4871" max="4871" width="7.6328125" customWidth="1"/>
    <col min="4873" max="4873" width="4.453125" customWidth="1"/>
    <col min="4874" max="4874" width="9.6328125" customWidth="1"/>
    <col min="4875" max="4875" width="8" customWidth="1"/>
    <col min="5122" max="5122" width="6.90625" customWidth="1"/>
    <col min="5124" max="5124" width="10.54296875" customWidth="1"/>
    <col min="5126" max="5126" width="5.6328125" customWidth="1"/>
    <col min="5127" max="5127" width="7.6328125" customWidth="1"/>
    <col min="5129" max="5129" width="4.453125" customWidth="1"/>
    <col min="5130" max="5130" width="9.6328125" customWidth="1"/>
    <col min="5131" max="5131" width="8" customWidth="1"/>
    <col min="5378" max="5378" width="6.90625" customWidth="1"/>
    <col min="5380" max="5380" width="10.54296875" customWidth="1"/>
    <col min="5382" max="5382" width="5.6328125" customWidth="1"/>
    <col min="5383" max="5383" width="7.6328125" customWidth="1"/>
    <col min="5385" max="5385" width="4.453125" customWidth="1"/>
    <col min="5386" max="5386" width="9.6328125" customWidth="1"/>
    <col min="5387" max="5387" width="8" customWidth="1"/>
    <col min="5634" max="5634" width="6.90625" customWidth="1"/>
    <col min="5636" max="5636" width="10.54296875" customWidth="1"/>
    <col min="5638" max="5638" width="5.6328125" customWidth="1"/>
    <col min="5639" max="5639" width="7.6328125" customWidth="1"/>
    <col min="5641" max="5641" width="4.453125" customWidth="1"/>
    <col min="5642" max="5642" width="9.6328125" customWidth="1"/>
    <col min="5643" max="5643" width="8" customWidth="1"/>
    <col min="5890" max="5890" width="6.90625" customWidth="1"/>
    <col min="5892" max="5892" width="10.54296875" customWidth="1"/>
    <col min="5894" max="5894" width="5.6328125" customWidth="1"/>
    <col min="5895" max="5895" width="7.6328125" customWidth="1"/>
    <col min="5897" max="5897" width="4.453125" customWidth="1"/>
    <col min="5898" max="5898" width="9.6328125" customWidth="1"/>
    <col min="5899" max="5899" width="8" customWidth="1"/>
    <col min="6146" max="6146" width="6.90625" customWidth="1"/>
    <col min="6148" max="6148" width="10.54296875" customWidth="1"/>
    <col min="6150" max="6150" width="5.6328125" customWidth="1"/>
    <col min="6151" max="6151" width="7.6328125" customWidth="1"/>
    <col min="6153" max="6153" width="4.453125" customWidth="1"/>
    <col min="6154" max="6154" width="9.6328125" customWidth="1"/>
    <col min="6155" max="6155" width="8" customWidth="1"/>
    <col min="6402" max="6402" width="6.90625" customWidth="1"/>
    <col min="6404" max="6404" width="10.54296875" customWidth="1"/>
    <col min="6406" max="6406" width="5.6328125" customWidth="1"/>
    <col min="6407" max="6407" width="7.6328125" customWidth="1"/>
    <col min="6409" max="6409" width="4.453125" customWidth="1"/>
    <col min="6410" max="6410" width="9.6328125" customWidth="1"/>
    <col min="6411" max="6411" width="8" customWidth="1"/>
    <col min="6658" max="6658" width="6.90625" customWidth="1"/>
    <col min="6660" max="6660" width="10.54296875" customWidth="1"/>
    <col min="6662" max="6662" width="5.6328125" customWidth="1"/>
    <col min="6663" max="6663" width="7.6328125" customWidth="1"/>
    <col min="6665" max="6665" width="4.453125" customWidth="1"/>
    <col min="6666" max="6666" width="9.6328125" customWidth="1"/>
    <col min="6667" max="6667" width="8" customWidth="1"/>
    <col min="6914" max="6914" width="6.90625" customWidth="1"/>
    <col min="6916" max="6916" width="10.54296875" customWidth="1"/>
    <col min="6918" max="6918" width="5.6328125" customWidth="1"/>
    <col min="6919" max="6919" width="7.6328125" customWidth="1"/>
    <col min="6921" max="6921" width="4.453125" customWidth="1"/>
    <col min="6922" max="6922" width="9.6328125" customWidth="1"/>
    <col min="6923" max="6923" width="8" customWidth="1"/>
    <col min="7170" max="7170" width="6.90625" customWidth="1"/>
    <col min="7172" max="7172" width="10.54296875" customWidth="1"/>
    <col min="7174" max="7174" width="5.6328125" customWidth="1"/>
    <col min="7175" max="7175" width="7.6328125" customWidth="1"/>
    <col min="7177" max="7177" width="4.453125" customWidth="1"/>
    <col min="7178" max="7178" width="9.6328125" customWidth="1"/>
    <col min="7179" max="7179" width="8" customWidth="1"/>
    <col min="7426" max="7426" width="6.90625" customWidth="1"/>
    <col min="7428" max="7428" width="10.54296875" customWidth="1"/>
    <col min="7430" max="7430" width="5.6328125" customWidth="1"/>
    <col min="7431" max="7431" width="7.6328125" customWidth="1"/>
    <col min="7433" max="7433" width="4.453125" customWidth="1"/>
    <col min="7434" max="7434" width="9.6328125" customWidth="1"/>
    <col min="7435" max="7435" width="8" customWidth="1"/>
    <col min="7682" max="7682" width="6.90625" customWidth="1"/>
    <col min="7684" max="7684" width="10.54296875" customWidth="1"/>
    <col min="7686" max="7686" width="5.6328125" customWidth="1"/>
    <col min="7687" max="7687" width="7.6328125" customWidth="1"/>
    <col min="7689" max="7689" width="4.453125" customWidth="1"/>
    <col min="7690" max="7690" width="9.6328125" customWidth="1"/>
    <col min="7691" max="7691" width="8" customWidth="1"/>
    <col min="7938" max="7938" width="6.90625" customWidth="1"/>
    <col min="7940" max="7940" width="10.54296875" customWidth="1"/>
    <col min="7942" max="7942" width="5.6328125" customWidth="1"/>
    <col min="7943" max="7943" width="7.6328125" customWidth="1"/>
    <col min="7945" max="7945" width="4.453125" customWidth="1"/>
    <col min="7946" max="7946" width="9.6328125" customWidth="1"/>
    <col min="7947" max="7947" width="8" customWidth="1"/>
    <col min="8194" max="8194" width="6.90625" customWidth="1"/>
    <col min="8196" max="8196" width="10.54296875" customWidth="1"/>
    <col min="8198" max="8198" width="5.6328125" customWidth="1"/>
    <col min="8199" max="8199" width="7.6328125" customWidth="1"/>
    <col min="8201" max="8201" width="4.453125" customWidth="1"/>
    <col min="8202" max="8202" width="9.6328125" customWidth="1"/>
    <col min="8203" max="8203" width="8" customWidth="1"/>
    <col min="8450" max="8450" width="6.90625" customWidth="1"/>
    <col min="8452" max="8452" width="10.54296875" customWidth="1"/>
    <col min="8454" max="8454" width="5.6328125" customWidth="1"/>
    <col min="8455" max="8455" width="7.6328125" customWidth="1"/>
    <col min="8457" max="8457" width="4.453125" customWidth="1"/>
    <col min="8458" max="8458" width="9.6328125" customWidth="1"/>
    <col min="8459" max="8459" width="8" customWidth="1"/>
    <col min="8706" max="8706" width="6.90625" customWidth="1"/>
    <col min="8708" max="8708" width="10.54296875" customWidth="1"/>
    <col min="8710" max="8710" width="5.6328125" customWidth="1"/>
    <col min="8711" max="8711" width="7.6328125" customWidth="1"/>
    <col min="8713" max="8713" width="4.453125" customWidth="1"/>
    <col min="8714" max="8714" width="9.6328125" customWidth="1"/>
    <col min="8715" max="8715" width="8" customWidth="1"/>
    <col min="8962" max="8962" width="6.90625" customWidth="1"/>
    <col min="8964" max="8964" width="10.54296875" customWidth="1"/>
    <col min="8966" max="8966" width="5.6328125" customWidth="1"/>
    <col min="8967" max="8967" width="7.6328125" customWidth="1"/>
    <col min="8969" max="8969" width="4.453125" customWidth="1"/>
    <col min="8970" max="8970" width="9.6328125" customWidth="1"/>
    <col min="8971" max="8971" width="8" customWidth="1"/>
    <col min="9218" max="9218" width="6.90625" customWidth="1"/>
    <col min="9220" max="9220" width="10.54296875" customWidth="1"/>
    <col min="9222" max="9222" width="5.6328125" customWidth="1"/>
    <col min="9223" max="9223" width="7.6328125" customWidth="1"/>
    <col min="9225" max="9225" width="4.453125" customWidth="1"/>
    <col min="9226" max="9226" width="9.6328125" customWidth="1"/>
    <col min="9227" max="9227" width="8" customWidth="1"/>
    <col min="9474" max="9474" width="6.90625" customWidth="1"/>
    <col min="9476" max="9476" width="10.54296875" customWidth="1"/>
    <col min="9478" max="9478" width="5.6328125" customWidth="1"/>
    <col min="9479" max="9479" width="7.6328125" customWidth="1"/>
    <col min="9481" max="9481" width="4.453125" customWidth="1"/>
    <col min="9482" max="9482" width="9.6328125" customWidth="1"/>
    <col min="9483" max="9483" width="8" customWidth="1"/>
    <col min="9730" max="9730" width="6.90625" customWidth="1"/>
    <col min="9732" max="9732" width="10.54296875" customWidth="1"/>
    <col min="9734" max="9734" width="5.6328125" customWidth="1"/>
    <col min="9735" max="9735" width="7.6328125" customWidth="1"/>
    <col min="9737" max="9737" width="4.453125" customWidth="1"/>
    <col min="9738" max="9738" width="9.6328125" customWidth="1"/>
    <col min="9739" max="9739" width="8" customWidth="1"/>
    <col min="9986" max="9986" width="6.90625" customWidth="1"/>
    <col min="9988" max="9988" width="10.54296875" customWidth="1"/>
    <col min="9990" max="9990" width="5.6328125" customWidth="1"/>
    <col min="9991" max="9991" width="7.6328125" customWidth="1"/>
    <col min="9993" max="9993" width="4.453125" customWidth="1"/>
    <col min="9994" max="9994" width="9.6328125" customWidth="1"/>
    <col min="9995" max="9995" width="8" customWidth="1"/>
    <col min="10242" max="10242" width="6.90625" customWidth="1"/>
    <col min="10244" max="10244" width="10.54296875" customWidth="1"/>
    <col min="10246" max="10246" width="5.6328125" customWidth="1"/>
    <col min="10247" max="10247" width="7.6328125" customWidth="1"/>
    <col min="10249" max="10249" width="4.453125" customWidth="1"/>
    <col min="10250" max="10250" width="9.6328125" customWidth="1"/>
    <col min="10251" max="10251" width="8" customWidth="1"/>
    <col min="10498" max="10498" width="6.90625" customWidth="1"/>
    <col min="10500" max="10500" width="10.54296875" customWidth="1"/>
    <col min="10502" max="10502" width="5.6328125" customWidth="1"/>
    <col min="10503" max="10503" width="7.6328125" customWidth="1"/>
    <col min="10505" max="10505" width="4.453125" customWidth="1"/>
    <col min="10506" max="10506" width="9.6328125" customWidth="1"/>
    <col min="10507" max="10507" width="8" customWidth="1"/>
    <col min="10754" max="10754" width="6.90625" customWidth="1"/>
    <col min="10756" max="10756" width="10.54296875" customWidth="1"/>
    <col min="10758" max="10758" width="5.6328125" customWidth="1"/>
    <col min="10759" max="10759" width="7.6328125" customWidth="1"/>
    <col min="10761" max="10761" width="4.453125" customWidth="1"/>
    <col min="10762" max="10762" width="9.6328125" customWidth="1"/>
    <col min="10763" max="10763" width="8" customWidth="1"/>
    <col min="11010" max="11010" width="6.90625" customWidth="1"/>
    <col min="11012" max="11012" width="10.54296875" customWidth="1"/>
    <col min="11014" max="11014" width="5.6328125" customWidth="1"/>
    <col min="11015" max="11015" width="7.6328125" customWidth="1"/>
    <col min="11017" max="11017" width="4.453125" customWidth="1"/>
    <col min="11018" max="11018" width="9.6328125" customWidth="1"/>
    <col min="11019" max="11019" width="8" customWidth="1"/>
    <col min="11266" max="11266" width="6.90625" customWidth="1"/>
    <col min="11268" max="11268" width="10.54296875" customWidth="1"/>
    <col min="11270" max="11270" width="5.6328125" customWidth="1"/>
    <col min="11271" max="11271" width="7.6328125" customWidth="1"/>
    <col min="11273" max="11273" width="4.453125" customWidth="1"/>
    <col min="11274" max="11274" width="9.6328125" customWidth="1"/>
    <col min="11275" max="11275" width="8" customWidth="1"/>
    <col min="11522" max="11522" width="6.90625" customWidth="1"/>
    <col min="11524" max="11524" width="10.54296875" customWidth="1"/>
    <col min="11526" max="11526" width="5.6328125" customWidth="1"/>
    <col min="11527" max="11527" width="7.6328125" customWidth="1"/>
    <col min="11529" max="11529" width="4.453125" customWidth="1"/>
    <col min="11530" max="11530" width="9.6328125" customWidth="1"/>
    <col min="11531" max="11531" width="8" customWidth="1"/>
    <col min="11778" max="11778" width="6.90625" customWidth="1"/>
    <col min="11780" max="11780" width="10.54296875" customWidth="1"/>
    <col min="11782" max="11782" width="5.6328125" customWidth="1"/>
    <col min="11783" max="11783" width="7.6328125" customWidth="1"/>
    <col min="11785" max="11785" width="4.453125" customWidth="1"/>
    <col min="11786" max="11786" width="9.6328125" customWidth="1"/>
    <col min="11787" max="11787" width="8" customWidth="1"/>
    <col min="12034" max="12034" width="6.90625" customWidth="1"/>
    <col min="12036" max="12036" width="10.54296875" customWidth="1"/>
    <col min="12038" max="12038" width="5.6328125" customWidth="1"/>
    <col min="12039" max="12039" width="7.6328125" customWidth="1"/>
    <col min="12041" max="12041" width="4.453125" customWidth="1"/>
    <col min="12042" max="12042" width="9.6328125" customWidth="1"/>
    <col min="12043" max="12043" width="8" customWidth="1"/>
    <col min="12290" max="12290" width="6.90625" customWidth="1"/>
    <col min="12292" max="12292" width="10.54296875" customWidth="1"/>
    <col min="12294" max="12294" width="5.6328125" customWidth="1"/>
    <col min="12295" max="12295" width="7.6328125" customWidth="1"/>
    <col min="12297" max="12297" width="4.453125" customWidth="1"/>
    <col min="12298" max="12298" width="9.6328125" customWidth="1"/>
    <col min="12299" max="12299" width="8" customWidth="1"/>
    <col min="12546" max="12546" width="6.90625" customWidth="1"/>
    <col min="12548" max="12548" width="10.54296875" customWidth="1"/>
    <col min="12550" max="12550" width="5.6328125" customWidth="1"/>
    <col min="12551" max="12551" width="7.6328125" customWidth="1"/>
    <col min="12553" max="12553" width="4.453125" customWidth="1"/>
    <col min="12554" max="12554" width="9.6328125" customWidth="1"/>
    <col min="12555" max="12555" width="8" customWidth="1"/>
    <col min="12802" max="12802" width="6.90625" customWidth="1"/>
    <col min="12804" max="12804" width="10.54296875" customWidth="1"/>
    <col min="12806" max="12806" width="5.6328125" customWidth="1"/>
    <col min="12807" max="12807" width="7.6328125" customWidth="1"/>
    <col min="12809" max="12809" width="4.453125" customWidth="1"/>
    <col min="12810" max="12810" width="9.6328125" customWidth="1"/>
    <col min="12811" max="12811" width="8" customWidth="1"/>
    <col min="13058" max="13058" width="6.90625" customWidth="1"/>
    <col min="13060" max="13060" width="10.54296875" customWidth="1"/>
    <col min="13062" max="13062" width="5.6328125" customWidth="1"/>
    <col min="13063" max="13063" width="7.6328125" customWidth="1"/>
    <col min="13065" max="13065" width="4.453125" customWidth="1"/>
    <col min="13066" max="13066" width="9.6328125" customWidth="1"/>
    <col min="13067" max="13067" width="8" customWidth="1"/>
    <col min="13314" max="13314" width="6.90625" customWidth="1"/>
    <col min="13316" max="13316" width="10.54296875" customWidth="1"/>
    <col min="13318" max="13318" width="5.6328125" customWidth="1"/>
    <col min="13319" max="13319" width="7.6328125" customWidth="1"/>
    <col min="13321" max="13321" width="4.453125" customWidth="1"/>
    <col min="13322" max="13322" width="9.6328125" customWidth="1"/>
    <col min="13323" max="13323" width="8" customWidth="1"/>
    <col min="13570" max="13570" width="6.90625" customWidth="1"/>
    <col min="13572" max="13572" width="10.54296875" customWidth="1"/>
    <col min="13574" max="13574" width="5.6328125" customWidth="1"/>
    <col min="13575" max="13575" width="7.6328125" customWidth="1"/>
    <col min="13577" max="13577" width="4.453125" customWidth="1"/>
    <col min="13578" max="13578" width="9.6328125" customWidth="1"/>
    <col min="13579" max="13579" width="8" customWidth="1"/>
    <col min="13826" max="13826" width="6.90625" customWidth="1"/>
    <col min="13828" max="13828" width="10.54296875" customWidth="1"/>
    <col min="13830" max="13830" width="5.6328125" customWidth="1"/>
    <col min="13831" max="13831" width="7.6328125" customWidth="1"/>
    <col min="13833" max="13833" width="4.453125" customWidth="1"/>
    <col min="13834" max="13834" width="9.6328125" customWidth="1"/>
    <col min="13835" max="13835" width="8" customWidth="1"/>
    <col min="14082" max="14082" width="6.90625" customWidth="1"/>
    <col min="14084" max="14084" width="10.54296875" customWidth="1"/>
    <col min="14086" max="14086" width="5.6328125" customWidth="1"/>
    <col min="14087" max="14087" width="7.6328125" customWidth="1"/>
    <col min="14089" max="14089" width="4.453125" customWidth="1"/>
    <col min="14090" max="14090" width="9.6328125" customWidth="1"/>
    <col min="14091" max="14091" width="8" customWidth="1"/>
    <col min="14338" max="14338" width="6.90625" customWidth="1"/>
    <col min="14340" max="14340" width="10.54296875" customWidth="1"/>
    <col min="14342" max="14342" width="5.6328125" customWidth="1"/>
    <col min="14343" max="14343" width="7.6328125" customWidth="1"/>
    <col min="14345" max="14345" width="4.453125" customWidth="1"/>
    <col min="14346" max="14346" width="9.6328125" customWidth="1"/>
    <col min="14347" max="14347" width="8" customWidth="1"/>
    <col min="14594" max="14594" width="6.90625" customWidth="1"/>
    <col min="14596" max="14596" width="10.54296875" customWidth="1"/>
    <col min="14598" max="14598" width="5.6328125" customWidth="1"/>
    <col min="14599" max="14599" width="7.6328125" customWidth="1"/>
    <col min="14601" max="14601" width="4.453125" customWidth="1"/>
    <col min="14602" max="14602" width="9.6328125" customWidth="1"/>
    <col min="14603" max="14603" width="8" customWidth="1"/>
    <col min="14850" max="14850" width="6.90625" customWidth="1"/>
    <col min="14852" max="14852" width="10.54296875" customWidth="1"/>
    <col min="14854" max="14854" width="5.6328125" customWidth="1"/>
    <col min="14855" max="14855" width="7.6328125" customWidth="1"/>
    <col min="14857" max="14857" width="4.453125" customWidth="1"/>
    <col min="14858" max="14858" width="9.6328125" customWidth="1"/>
    <col min="14859" max="14859" width="8" customWidth="1"/>
    <col min="15106" max="15106" width="6.90625" customWidth="1"/>
    <col min="15108" max="15108" width="10.54296875" customWidth="1"/>
    <col min="15110" max="15110" width="5.6328125" customWidth="1"/>
    <col min="15111" max="15111" width="7.6328125" customWidth="1"/>
    <col min="15113" max="15113" width="4.453125" customWidth="1"/>
    <col min="15114" max="15114" width="9.6328125" customWidth="1"/>
    <col min="15115" max="15115" width="8" customWidth="1"/>
    <col min="15362" max="15362" width="6.90625" customWidth="1"/>
    <col min="15364" max="15364" width="10.54296875" customWidth="1"/>
    <col min="15366" max="15366" width="5.6328125" customWidth="1"/>
    <col min="15367" max="15367" width="7.6328125" customWidth="1"/>
    <col min="15369" max="15369" width="4.453125" customWidth="1"/>
    <col min="15370" max="15370" width="9.6328125" customWidth="1"/>
    <col min="15371" max="15371" width="8" customWidth="1"/>
    <col min="15618" max="15618" width="6.90625" customWidth="1"/>
    <col min="15620" max="15620" width="10.54296875" customWidth="1"/>
    <col min="15622" max="15622" width="5.6328125" customWidth="1"/>
    <col min="15623" max="15623" width="7.6328125" customWidth="1"/>
    <col min="15625" max="15625" width="4.453125" customWidth="1"/>
    <col min="15626" max="15626" width="9.6328125" customWidth="1"/>
    <col min="15627" max="15627" width="8" customWidth="1"/>
    <col min="15874" max="15874" width="6.90625" customWidth="1"/>
    <col min="15876" max="15876" width="10.54296875" customWidth="1"/>
    <col min="15878" max="15878" width="5.6328125" customWidth="1"/>
    <col min="15879" max="15879" width="7.6328125" customWidth="1"/>
    <col min="15881" max="15881" width="4.453125" customWidth="1"/>
    <col min="15882" max="15882" width="9.6328125" customWidth="1"/>
    <col min="15883" max="15883" width="8" customWidth="1"/>
    <col min="16130" max="16130" width="6.90625" customWidth="1"/>
    <col min="16132" max="16132" width="10.54296875" customWidth="1"/>
    <col min="16134" max="16134" width="5.6328125" customWidth="1"/>
    <col min="16135" max="16135" width="7.6328125" customWidth="1"/>
    <col min="16137" max="16137" width="4.453125" customWidth="1"/>
    <col min="16138" max="16138" width="9.6328125" customWidth="1"/>
    <col min="16139" max="16139" width="8" customWidth="1"/>
  </cols>
  <sheetData>
    <row r="1" spans="1:15" x14ac:dyDescent="0.35">
      <c r="B1" s="34" t="s">
        <v>14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5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5" x14ac:dyDescent="0.35">
      <c r="A4" s="18"/>
      <c r="B4" s="18"/>
      <c r="C4" s="18"/>
    </row>
    <row r="5" spans="1:15" x14ac:dyDescent="0.35">
      <c r="A5" s="18"/>
      <c r="B5" s="19" t="s">
        <v>0</v>
      </c>
      <c r="C5" s="19"/>
      <c r="D5" s="32">
        <v>182</v>
      </c>
      <c r="E5" s="2" t="s">
        <v>13</v>
      </c>
      <c r="F5" s="32">
        <v>1</v>
      </c>
      <c r="H5" s="1" t="s">
        <v>1</v>
      </c>
      <c r="I5" s="1">
        <f>F5*D5</f>
        <v>182</v>
      </c>
      <c r="J5" s="1"/>
      <c r="K5" s="1"/>
      <c r="L5" s="1"/>
      <c r="M5" s="1"/>
    </row>
    <row r="6" spans="1:15" x14ac:dyDescent="0.35">
      <c r="A6" s="18"/>
      <c r="B6" s="50" t="s">
        <v>2</v>
      </c>
      <c r="C6" s="50"/>
      <c r="D6" s="32">
        <v>250</v>
      </c>
      <c r="E6" s="1"/>
      <c r="F6" s="1"/>
      <c r="G6" s="1"/>
      <c r="H6" s="1"/>
      <c r="I6" s="1"/>
      <c r="J6" s="1"/>
      <c r="K6" s="1"/>
      <c r="L6" s="1"/>
      <c r="M6" s="1"/>
    </row>
    <row r="7" spans="1:15" x14ac:dyDescent="0.35">
      <c r="B7" s="9">
        <v>200</v>
      </c>
      <c r="M7" s="1"/>
      <c r="N7" s="51"/>
      <c r="O7" s="52"/>
    </row>
    <row r="8" spans="1:15" ht="15" thickBot="1" x14ac:dyDescent="0.4">
      <c r="B8" s="1"/>
      <c r="M8" s="1"/>
    </row>
    <row r="9" spans="1:15" s="6" customFormat="1" ht="15" thickBot="1" x14ac:dyDescent="0.4">
      <c r="B9" s="1"/>
      <c r="D9" s="20" t="s">
        <v>8</v>
      </c>
      <c r="E9" s="21" t="s">
        <v>7</v>
      </c>
      <c r="M9" s="1"/>
      <c r="N9" s="4"/>
    </row>
    <row r="10" spans="1:15" s="6" customFormat="1" ht="15" thickBot="1" x14ac:dyDescent="0.4">
      <c r="D10" s="48" t="s">
        <v>5</v>
      </c>
      <c r="E10" s="49" t="s">
        <v>3</v>
      </c>
      <c r="F10" s="1"/>
      <c r="I10" s="1"/>
      <c r="J10" s="1"/>
      <c r="K10" s="1"/>
      <c r="L10" s="1"/>
      <c r="M10" s="1"/>
      <c r="N10" s="4"/>
      <c r="O10" s="5"/>
    </row>
    <row r="11" spans="1:15" s="6" customFormat="1" x14ac:dyDescent="0.35">
      <c r="D11" s="22">
        <v>3.4722222222222224E-4</v>
      </c>
      <c r="E11" s="23"/>
      <c r="F11" s="1"/>
      <c r="I11" s="1"/>
      <c r="J11" s="1"/>
      <c r="K11" s="1"/>
      <c r="L11" s="1"/>
      <c r="M11" s="1"/>
      <c r="N11" s="8"/>
      <c r="O11" s="5"/>
    </row>
    <row r="12" spans="1:15" s="6" customFormat="1" x14ac:dyDescent="0.35">
      <c r="A12" s="9">
        <v>1080</v>
      </c>
      <c r="D12" s="26">
        <v>0</v>
      </c>
      <c r="E12" s="27">
        <f t="shared" ref="E12:E29" si="0">A12/$B$7*$D$6</f>
        <v>1350</v>
      </c>
      <c r="F12" s="10">
        <f>E12/60</f>
        <v>22.5</v>
      </c>
      <c r="H12" s="9">
        <v>15</v>
      </c>
      <c r="I12" s="17">
        <f t="shared" ref="I12:I29" si="1">H12*F12</f>
        <v>337.5</v>
      </c>
      <c r="J12" s="3"/>
      <c r="M12" s="1"/>
      <c r="N12" s="4"/>
      <c r="O12" s="5"/>
    </row>
    <row r="13" spans="1:15" s="6" customFormat="1" x14ac:dyDescent="0.35">
      <c r="A13" s="9">
        <v>191</v>
      </c>
      <c r="D13" s="28">
        <v>1.7361111111111112E-4</v>
      </c>
      <c r="E13" s="29">
        <f t="shared" si="0"/>
        <v>238.75</v>
      </c>
      <c r="F13" s="10">
        <f>E13/60</f>
        <v>3.9791666666666665</v>
      </c>
      <c r="H13" s="9">
        <v>30</v>
      </c>
      <c r="I13" s="17">
        <f t="shared" si="1"/>
        <v>119.375</v>
      </c>
      <c r="J13" s="3"/>
      <c r="M13" s="1"/>
      <c r="N13" s="4"/>
      <c r="O13" s="5"/>
    </row>
    <row r="14" spans="1:15" s="6" customFormat="1" x14ac:dyDescent="0.35">
      <c r="A14" s="9">
        <v>97.9</v>
      </c>
      <c r="D14" s="26">
        <f t="shared" ref="D14:D29" si="2">D13+$D$11</f>
        <v>5.2083333333333333E-4</v>
      </c>
      <c r="E14" s="30">
        <f t="shared" si="0"/>
        <v>122.37500000000001</v>
      </c>
      <c r="F14" s="10">
        <f t="shared" ref="F14:F29" si="3">E14/60</f>
        <v>2.0395833333333337</v>
      </c>
      <c r="H14" s="9">
        <v>30</v>
      </c>
      <c r="I14" s="17">
        <f t="shared" si="1"/>
        <v>61.187500000000014</v>
      </c>
      <c r="J14" s="3"/>
      <c r="M14" s="1"/>
      <c r="N14" s="4"/>
      <c r="O14" s="5"/>
    </row>
    <row r="15" spans="1:15" s="6" customFormat="1" x14ac:dyDescent="0.35">
      <c r="A15" s="9">
        <v>61.3</v>
      </c>
      <c r="D15" s="28">
        <f t="shared" si="2"/>
        <v>8.6805555555555551E-4</v>
      </c>
      <c r="E15" s="29">
        <f t="shared" si="0"/>
        <v>76.625</v>
      </c>
      <c r="F15" s="10">
        <f t="shared" si="3"/>
        <v>1.2770833333333333</v>
      </c>
      <c r="H15" s="9">
        <v>30</v>
      </c>
      <c r="I15" s="17">
        <f t="shared" si="1"/>
        <v>38.3125</v>
      </c>
      <c r="J15" s="3"/>
      <c r="M15" s="1"/>
    </row>
    <row r="16" spans="1:15" s="6" customFormat="1" x14ac:dyDescent="0.35">
      <c r="A16" s="9">
        <v>47.3</v>
      </c>
      <c r="D16" s="26">
        <f t="shared" si="2"/>
        <v>1.2152777777777778E-3</v>
      </c>
      <c r="E16" s="30">
        <f t="shared" si="0"/>
        <v>59.125</v>
      </c>
      <c r="F16" s="10">
        <f t="shared" si="3"/>
        <v>0.98541666666666672</v>
      </c>
      <c r="H16" s="9">
        <v>30</v>
      </c>
      <c r="I16" s="17">
        <f t="shared" si="1"/>
        <v>29.5625</v>
      </c>
      <c r="J16" s="3"/>
      <c r="M16" s="1"/>
    </row>
    <row r="17" spans="1:13" s="6" customFormat="1" x14ac:dyDescent="0.35">
      <c r="A17" s="9">
        <v>37.700000000000003</v>
      </c>
      <c r="D17" s="28">
        <f t="shared" si="2"/>
        <v>1.5625000000000001E-3</v>
      </c>
      <c r="E17" s="29">
        <f t="shared" si="0"/>
        <v>47.125</v>
      </c>
      <c r="F17" s="10">
        <f t="shared" si="3"/>
        <v>0.78541666666666665</v>
      </c>
      <c r="H17" s="9">
        <v>30</v>
      </c>
      <c r="I17" s="17">
        <f t="shared" si="1"/>
        <v>23.5625</v>
      </c>
      <c r="J17" s="3"/>
      <c r="M17" s="1"/>
    </row>
    <row r="18" spans="1:13" s="6" customFormat="1" x14ac:dyDescent="0.35">
      <c r="A18" s="9">
        <v>31.5</v>
      </c>
      <c r="D18" s="26">
        <f t="shared" si="2"/>
        <v>1.9097222222222224E-3</v>
      </c>
      <c r="E18" s="30">
        <f t="shared" si="0"/>
        <v>39.375</v>
      </c>
      <c r="F18" s="10">
        <f t="shared" si="3"/>
        <v>0.65625</v>
      </c>
      <c r="H18" s="9">
        <v>30</v>
      </c>
      <c r="I18" s="17">
        <f t="shared" si="1"/>
        <v>19.6875</v>
      </c>
      <c r="J18" s="3"/>
      <c r="M18" s="1"/>
    </row>
    <row r="19" spans="1:13" s="6" customFormat="1" x14ac:dyDescent="0.35">
      <c r="A19" s="9">
        <v>27.8</v>
      </c>
      <c r="D19" s="28">
        <f t="shared" si="2"/>
        <v>2.2569444444444447E-3</v>
      </c>
      <c r="E19" s="29">
        <f t="shared" si="0"/>
        <v>34.75</v>
      </c>
      <c r="F19" s="10">
        <f t="shared" si="3"/>
        <v>0.57916666666666672</v>
      </c>
      <c r="H19" s="9">
        <v>30</v>
      </c>
      <c r="I19" s="17">
        <f t="shared" si="1"/>
        <v>17.375</v>
      </c>
      <c r="J19" s="3"/>
      <c r="M19" s="1"/>
    </row>
    <row r="20" spans="1:13" s="6" customFormat="1" x14ac:dyDescent="0.35">
      <c r="A20" s="9">
        <v>25.8</v>
      </c>
      <c r="D20" s="26">
        <f t="shared" si="2"/>
        <v>2.604166666666667E-3</v>
      </c>
      <c r="E20" s="30">
        <f t="shared" si="0"/>
        <v>32.25</v>
      </c>
      <c r="F20" s="10">
        <f t="shared" si="3"/>
        <v>0.53749999999999998</v>
      </c>
      <c r="H20" s="9">
        <v>30</v>
      </c>
      <c r="I20" s="17">
        <f t="shared" si="1"/>
        <v>16.125</v>
      </c>
      <c r="J20" s="3"/>
      <c r="M20" s="1"/>
    </row>
    <row r="21" spans="1:13" s="6" customFormat="1" x14ac:dyDescent="0.35">
      <c r="A21" s="9">
        <v>22.4</v>
      </c>
      <c r="D21" s="28">
        <f t="shared" si="2"/>
        <v>2.9513888888888892E-3</v>
      </c>
      <c r="E21" s="29">
        <f t="shared" si="0"/>
        <v>27.999999999999996</v>
      </c>
      <c r="F21" s="10">
        <f t="shared" si="3"/>
        <v>0.46666666666666662</v>
      </c>
      <c r="H21" s="9">
        <v>30</v>
      </c>
      <c r="I21" s="17">
        <f t="shared" si="1"/>
        <v>13.999999999999998</v>
      </c>
      <c r="J21" s="3"/>
      <c r="M21" s="1"/>
    </row>
    <row r="22" spans="1:13" s="6" customFormat="1" x14ac:dyDescent="0.35">
      <c r="A22" s="9">
        <v>20.9</v>
      </c>
      <c r="D22" s="26">
        <f t="shared" si="2"/>
        <v>3.2986111111111115E-3</v>
      </c>
      <c r="E22" s="30">
        <f t="shared" si="0"/>
        <v>26.125</v>
      </c>
      <c r="F22" s="10">
        <f t="shared" si="3"/>
        <v>0.43541666666666667</v>
      </c>
      <c r="H22" s="9">
        <v>30</v>
      </c>
      <c r="I22" s="17">
        <f t="shared" si="1"/>
        <v>13.0625</v>
      </c>
      <c r="J22" s="3"/>
      <c r="M22" s="1"/>
    </row>
    <row r="23" spans="1:13" s="6" customFormat="1" x14ac:dyDescent="0.35">
      <c r="A23" s="9">
        <v>19.600000000000001</v>
      </c>
      <c r="D23" s="28">
        <f t="shared" si="2"/>
        <v>3.6458333333333338E-3</v>
      </c>
      <c r="E23" s="29">
        <f t="shared" si="0"/>
        <v>24.5</v>
      </c>
      <c r="F23" s="10">
        <f t="shared" si="3"/>
        <v>0.40833333333333333</v>
      </c>
      <c r="H23" s="9">
        <v>30</v>
      </c>
      <c r="I23" s="17">
        <f t="shared" si="1"/>
        <v>12.25</v>
      </c>
      <c r="J23" s="3"/>
      <c r="M23" s="1"/>
    </row>
    <row r="24" spans="1:13" s="6" customFormat="1" x14ac:dyDescent="0.35">
      <c r="A24" s="9">
        <v>18.5</v>
      </c>
      <c r="D24" s="26">
        <f t="shared" si="2"/>
        <v>3.9930555555555561E-3</v>
      </c>
      <c r="E24" s="30">
        <f t="shared" si="0"/>
        <v>23.125</v>
      </c>
      <c r="F24" s="10">
        <f t="shared" si="3"/>
        <v>0.38541666666666669</v>
      </c>
      <c r="H24" s="9">
        <v>30</v>
      </c>
      <c r="I24" s="17">
        <f t="shared" si="1"/>
        <v>11.5625</v>
      </c>
      <c r="J24" s="3"/>
      <c r="M24" s="1"/>
    </row>
    <row r="25" spans="1:13" s="6" customFormat="1" x14ac:dyDescent="0.35">
      <c r="A25" s="9">
        <v>17.600000000000001</v>
      </c>
      <c r="D25" s="28">
        <f t="shared" si="2"/>
        <v>4.340277777777778E-3</v>
      </c>
      <c r="E25" s="29">
        <f t="shared" si="0"/>
        <v>22.000000000000004</v>
      </c>
      <c r="F25" s="10">
        <f t="shared" si="3"/>
        <v>0.36666666666666675</v>
      </c>
      <c r="H25" s="9">
        <v>30</v>
      </c>
      <c r="I25" s="17">
        <f t="shared" si="1"/>
        <v>11.000000000000002</v>
      </c>
      <c r="J25" s="3"/>
      <c r="M25" s="1"/>
    </row>
    <row r="26" spans="1:13" s="6" customFormat="1" x14ac:dyDescent="0.35">
      <c r="A26" s="9">
        <v>16.3</v>
      </c>
      <c r="D26" s="26">
        <f t="shared" si="2"/>
        <v>4.6874999999999998E-3</v>
      </c>
      <c r="E26" s="30">
        <f t="shared" si="0"/>
        <v>20.375</v>
      </c>
      <c r="F26" s="10">
        <f t="shared" si="3"/>
        <v>0.33958333333333335</v>
      </c>
      <c r="H26" s="9">
        <v>30</v>
      </c>
      <c r="I26" s="17">
        <f t="shared" si="1"/>
        <v>10.1875</v>
      </c>
      <c r="J26" s="3"/>
      <c r="M26" s="1"/>
    </row>
    <row r="27" spans="1:13" x14ac:dyDescent="0.35">
      <c r="A27" s="9">
        <v>15.3</v>
      </c>
      <c r="D27" s="28">
        <f t="shared" si="2"/>
        <v>5.0347222222222217E-3</v>
      </c>
      <c r="E27" s="29">
        <f t="shared" si="0"/>
        <v>19.125</v>
      </c>
      <c r="F27" s="10">
        <f t="shared" si="3"/>
        <v>0.31874999999999998</v>
      </c>
      <c r="H27" s="9">
        <v>30</v>
      </c>
      <c r="I27" s="17">
        <f t="shared" si="1"/>
        <v>9.5625</v>
      </c>
      <c r="J27" s="3"/>
      <c r="M27" s="1"/>
    </row>
    <row r="28" spans="1:13" x14ac:dyDescent="0.35">
      <c r="A28" s="9">
        <v>14.5</v>
      </c>
      <c r="D28" s="26">
        <f t="shared" si="2"/>
        <v>5.3819444444444435E-3</v>
      </c>
      <c r="E28" s="30">
        <f t="shared" si="0"/>
        <v>18.125</v>
      </c>
      <c r="F28" s="10">
        <f t="shared" si="3"/>
        <v>0.30208333333333331</v>
      </c>
      <c r="H28" s="9">
        <v>30</v>
      </c>
      <c r="I28" s="17">
        <f t="shared" si="1"/>
        <v>9.0625</v>
      </c>
      <c r="J28" s="3"/>
      <c r="M28" s="1"/>
    </row>
    <row r="29" spans="1:13" x14ac:dyDescent="0.35">
      <c r="A29" s="9">
        <v>13.7</v>
      </c>
      <c r="D29" s="28">
        <f t="shared" si="2"/>
        <v>5.7291666666666654E-3</v>
      </c>
      <c r="E29" s="29">
        <f t="shared" si="0"/>
        <v>17.124999999999996</v>
      </c>
      <c r="F29" s="10">
        <f t="shared" si="3"/>
        <v>0.2854166666666666</v>
      </c>
      <c r="H29" s="9">
        <f>E32*60-(SUM(H12:H28))</f>
        <v>6705</v>
      </c>
      <c r="I29" s="17">
        <f t="shared" si="1"/>
        <v>1913.7187499999995</v>
      </c>
      <c r="J29" s="3"/>
      <c r="M29" s="1"/>
    </row>
    <row r="30" spans="1:13" ht="15" thickBot="1" x14ac:dyDescent="0.4">
      <c r="D30" s="31" t="s">
        <v>6</v>
      </c>
      <c r="E30" s="24"/>
      <c r="F30" s="1"/>
      <c r="G30" s="1"/>
      <c r="H30" s="1"/>
      <c r="I30" s="1"/>
      <c r="J30" s="7"/>
      <c r="K30" s="1"/>
      <c r="L30" s="1"/>
      <c r="M30" s="1"/>
    </row>
    <row r="31" spans="1:13" x14ac:dyDescent="0.35">
      <c r="C31" s="1"/>
      <c r="D31" s="1"/>
      <c r="E31" s="1"/>
      <c r="F31" s="1"/>
      <c r="G31" s="1"/>
      <c r="H31" s="1"/>
      <c r="I31" s="1"/>
    </row>
    <row r="32" spans="1:13" x14ac:dyDescent="0.35">
      <c r="C32" s="11" t="s">
        <v>4</v>
      </c>
      <c r="D32" s="1"/>
      <c r="E32" s="33">
        <v>120</v>
      </c>
      <c r="F32" s="1"/>
      <c r="G32" s="1"/>
    </row>
    <row r="33" spans="2:7" x14ac:dyDescent="0.35">
      <c r="C33" s="1"/>
      <c r="D33" s="1"/>
      <c r="E33" s="1"/>
      <c r="F33" s="1"/>
      <c r="G33" s="1"/>
    </row>
    <row r="35" spans="2:7" ht="15" thickBot="1" x14ac:dyDescent="0.4"/>
    <row r="36" spans="2:7" ht="15" thickBot="1" x14ac:dyDescent="0.4">
      <c r="B36" s="1" t="s">
        <v>9</v>
      </c>
      <c r="C36" s="12"/>
      <c r="D36" s="15" t="s">
        <v>12</v>
      </c>
      <c r="E36" s="16">
        <f>SUM(I12:I29)/1000</f>
        <v>2.6670937499999994</v>
      </c>
    </row>
    <row r="37" spans="2:7" ht="15" thickBot="1" x14ac:dyDescent="0.4">
      <c r="B37" s="1" t="s">
        <v>10</v>
      </c>
      <c r="D37" s="13" t="s">
        <v>11</v>
      </c>
      <c r="E37" s="14">
        <f>E36*I5</f>
        <v>485.4110624999999</v>
      </c>
    </row>
  </sheetData>
  <mergeCells count="2">
    <mergeCell ref="B6:C6"/>
    <mergeCell ref="N7:O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zoomScale="115" zoomScaleNormal="115" workbookViewId="0">
      <selection activeCell="G20" sqref="G20"/>
    </sheetView>
  </sheetViews>
  <sheetFormatPr defaultRowHeight="14.5" x14ac:dyDescent="0.35"/>
  <cols>
    <col min="2" max="2" width="6.90625" customWidth="1"/>
    <col min="3" max="3" width="13.6328125" customWidth="1"/>
    <col min="4" max="4" width="11.453125" customWidth="1"/>
    <col min="5" max="5" width="11" customWidth="1"/>
    <col min="6" max="6" width="5.6328125" customWidth="1"/>
    <col min="7" max="7" width="7.6328125" customWidth="1"/>
    <col min="8" max="8" width="10.26953125" customWidth="1"/>
    <col min="9" max="9" width="4.453125" customWidth="1"/>
    <col min="10" max="10" width="5.6328125" customWidth="1"/>
    <col min="11" max="11" width="8" customWidth="1"/>
    <col min="258" max="258" width="6.90625" customWidth="1"/>
    <col min="260" max="260" width="10.54296875" customWidth="1"/>
    <col min="262" max="262" width="5.6328125" customWidth="1"/>
    <col min="263" max="263" width="7.6328125" customWidth="1"/>
    <col min="265" max="265" width="4.453125" customWidth="1"/>
    <col min="266" max="266" width="9.6328125" customWidth="1"/>
    <col min="267" max="267" width="8" customWidth="1"/>
    <col min="514" max="514" width="6.90625" customWidth="1"/>
    <col min="516" max="516" width="10.54296875" customWidth="1"/>
    <col min="518" max="518" width="5.6328125" customWidth="1"/>
    <col min="519" max="519" width="7.6328125" customWidth="1"/>
    <col min="521" max="521" width="4.453125" customWidth="1"/>
    <col min="522" max="522" width="9.6328125" customWidth="1"/>
    <col min="523" max="523" width="8" customWidth="1"/>
    <col min="770" max="770" width="6.90625" customWidth="1"/>
    <col min="772" max="772" width="10.54296875" customWidth="1"/>
    <col min="774" max="774" width="5.6328125" customWidth="1"/>
    <col min="775" max="775" width="7.6328125" customWidth="1"/>
    <col min="777" max="777" width="4.453125" customWidth="1"/>
    <col min="778" max="778" width="9.6328125" customWidth="1"/>
    <col min="779" max="779" width="8" customWidth="1"/>
    <col min="1026" max="1026" width="6.90625" customWidth="1"/>
    <col min="1028" max="1028" width="10.54296875" customWidth="1"/>
    <col min="1030" max="1030" width="5.6328125" customWidth="1"/>
    <col min="1031" max="1031" width="7.6328125" customWidth="1"/>
    <col min="1033" max="1033" width="4.453125" customWidth="1"/>
    <col min="1034" max="1034" width="9.6328125" customWidth="1"/>
    <col min="1035" max="1035" width="8" customWidth="1"/>
    <col min="1282" max="1282" width="6.90625" customWidth="1"/>
    <col min="1284" max="1284" width="10.54296875" customWidth="1"/>
    <col min="1286" max="1286" width="5.6328125" customWidth="1"/>
    <col min="1287" max="1287" width="7.6328125" customWidth="1"/>
    <col min="1289" max="1289" width="4.453125" customWidth="1"/>
    <col min="1290" max="1290" width="9.6328125" customWidth="1"/>
    <col min="1291" max="1291" width="8" customWidth="1"/>
    <col min="1538" max="1538" width="6.90625" customWidth="1"/>
    <col min="1540" max="1540" width="10.54296875" customWidth="1"/>
    <col min="1542" max="1542" width="5.6328125" customWidth="1"/>
    <col min="1543" max="1543" width="7.6328125" customWidth="1"/>
    <col min="1545" max="1545" width="4.453125" customWidth="1"/>
    <col min="1546" max="1546" width="9.6328125" customWidth="1"/>
    <col min="1547" max="1547" width="8" customWidth="1"/>
    <col min="1794" max="1794" width="6.90625" customWidth="1"/>
    <col min="1796" max="1796" width="10.54296875" customWidth="1"/>
    <col min="1798" max="1798" width="5.6328125" customWidth="1"/>
    <col min="1799" max="1799" width="7.6328125" customWidth="1"/>
    <col min="1801" max="1801" width="4.453125" customWidth="1"/>
    <col min="1802" max="1802" width="9.6328125" customWidth="1"/>
    <col min="1803" max="1803" width="8" customWidth="1"/>
    <col min="2050" max="2050" width="6.90625" customWidth="1"/>
    <col min="2052" max="2052" width="10.54296875" customWidth="1"/>
    <col min="2054" max="2054" width="5.6328125" customWidth="1"/>
    <col min="2055" max="2055" width="7.6328125" customWidth="1"/>
    <col min="2057" max="2057" width="4.453125" customWidth="1"/>
    <col min="2058" max="2058" width="9.6328125" customWidth="1"/>
    <col min="2059" max="2059" width="8" customWidth="1"/>
    <col min="2306" max="2306" width="6.90625" customWidth="1"/>
    <col min="2308" max="2308" width="10.54296875" customWidth="1"/>
    <col min="2310" max="2310" width="5.6328125" customWidth="1"/>
    <col min="2311" max="2311" width="7.6328125" customWidth="1"/>
    <col min="2313" max="2313" width="4.453125" customWidth="1"/>
    <col min="2314" max="2314" width="9.6328125" customWidth="1"/>
    <col min="2315" max="2315" width="8" customWidth="1"/>
    <col min="2562" max="2562" width="6.90625" customWidth="1"/>
    <col min="2564" max="2564" width="10.54296875" customWidth="1"/>
    <col min="2566" max="2566" width="5.6328125" customWidth="1"/>
    <col min="2567" max="2567" width="7.6328125" customWidth="1"/>
    <col min="2569" max="2569" width="4.453125" customWidth="1"/>
    <col min="2570" max="2570" width="9.6328125" customWidth="1"/>
    <col min="2571" max="2571" width="8" customWidth="1"/>
    <col min="2818" max="2818" width="6.90625" customWidth="1"/>
    <col min="2820" max="2820" width="10.54296875" customWidth="1"/>
    <col min="2822" max="2822" width="5.6328125" customWidth="1"/>
    <col min="2823" max="2823" width="7.6328125" customWidth="1"/>
    <col min="2825" max="2825" width="4.453125" customWidth="1"/>
    <col min="2826" max="2826" width="9.6328125" customWidth="1"/>
    <col min="2827" max="2827" width="8" customWidth="1"/>
    <col min="3074" max="3074" width="6.90625" customWidth="1"/>
    <col min="3076" max="3076" width="10.54296875" customWidth="1"/>
    <col min="3078" max="3078" width="5.6328125" customWidth="1"/>
    <col min="3079" max="3079" width="7.6328125" customWidth="1"/>
    <col min="3081" max="3081" width="4.453125" customWidth="1"/>
    <col min="3082" max="3082" width="9.6328125" customWidth="1"/>
    <col min="3083" max="3083" width="8" customWidth="1"/>
    <col min="3330" max="3330" width="6.90625" customWidth="1"/>
    <col min="3332" max="3332" width="10.54296875" customWidth="1"/>
    <col min="3334" max="3334" width="5.6328125" customWidth="1"/>
    <col min="3335" max="3335" width="7.6328125" customWidth="1"/>
    <col min="3337" max="3337" width="4.453125" customWidth="1"/>
    <col min="3338" max="3338" width="9.6328125" customWidth="1"/>
    <col min="3339" max="3339" width="8" customWidth="1"/>
    <col min="3586" max="3586" width="6.90625" customWidth="1"/>
    <col min="3588" max="3588" width="10.54296875" customWidth="1"/>
    <col min="3590" max="3590" width="5.6328125" customWidth="1"/>
    <col min="3591" max="3591" width="7.6328125" customWidth="1"/>
    <col min="3593" max="3593" width="4.453125" customWidth="1"/>
    <col min="3594" max="3594" width="9.6328125" customWidth="1"/>
    <col min="3595" max="3595" width="8" customWidth="1"/>
    <col min="3842" max="3842" width="6.90625" customWidth="1"/>
    <col min="3844" max="3844" width="10.54296875" customWidth="1"/>
    <col min="3846" max="3846" width="5.6328125" customWidth="1"/>
    <col min="3847" max="3847" width="7.6328125" customWidth="1"/>
    <col min="3849" max="3849" width="4.453125" customWidth="1"/>
    <col min="3850" max="3850" width="9.6328125" customWidth="1"/>
    <col min="3851" max="3851" width="8" customWidth="1"/>
    <col min="4098" max="4098" width="6.90625" customWidth="1"/>
    <col min="4100" max="4100" width="10.54296875" customWidth="1"/>
    <col min="4102" max="4102" width="5.6328125" customWidth="1"/>
    <col min="4103" max="4103" width="7.6328125" customWidth="1"/>
    <col min="4105" max="4105" width="4.453125" customWidth="1"/>
    <col min="4106" max="4106" width="9.6328125" customWidth="1"/>
    <col min="4107" max="4107" width="8" customWidth="1"/>
    <col min="4354" max="4354" width="6.90625" customWidth="1"/>
    <col min="4356" max="4356" width="10.54296875" customWidth="1"/>
    <col min="4358" max="4358" width="5.6328125" customWidth="1"/>
    <col min="4359" max="4359" width="7.6328125" customWidth="1"/>
    <col min="4361" max="4361" width="4.453125" customWidth="1"/>
    <col min="4362" max="4362" width="9.6328125" customWidth="1"/>
    <col min="4363" max="4363" width="8" customWidth="1"/>
    <col min="4610" max="4610" width="6.90625" customWidth="1"/>
    <col min="4612" max="4612" width="10.54296875" customWidth="1"/>
    <col min="4614" max="4614" width="5.6328125" customWidth="1"/>
    <col min="4615" max="4615" width="7.6328125" customWidth="1"/>
    <col min="4617" max="4617" width="4.453125" customWidth="1"/>
    <col min="4618" max="4618" width="9.6328125" customWidth="1"/>
    <col min="4619" max="4619" width="8" customWidth="1"/>
    <col min="4866" max="4866" width="6.90625" customWidth="1"/>
    <col min="4868" max="4868" width="10.54296875" customWidth="1"/>
    <col min="4870" max="4870" width="5.6328125" customWidth="1"/>
    <col min="4871" max="4871" width="7.6328125" customWidth="1"/>
    <col min="4873" max="4873" width="4.453125" customWidth="1"/>
    <col min="4874" max="4874" width="9.6328125" customWidth="1"/>
    <col min="4875" max="4875" width="8" customWidth="1"/>
    <col min="5122" max="5122" width="6.90625" customWidth="1"/>
    <col min="5124" max="5124" width="10.54296875" customWidth="1"/>
    <col min="5126" max="5126" width="5.6328125" customWidth="1"/>
    <col min="5127" max="5127" width="7.6328125" customWidth="1"/>
    <col min="5129" max="5129" width="4.453125" customWidth="1"/>
    <col min="5130" max="5130" width="9.6328125" customWidth="1"/>
    <col min="5131" max="5131" width="8" customWidth="1"/>
    <col min="5378" max="5378" width="6.90625" customWidth="1"/>
    <col min="5380" max="5380" width="10.54296875" customWidth="1"/>
    <col min="5382" max="5382" width="5.6328125" customWidth="1"/>
    <col min="5383" max="5383" width="7.6328125" customWidth="1"/>
    <col min="5385" max="5385" width="4.453125" customWidth="1"/>
    <col min="5386" max="5386" width="9.6328125" customWidth="1"/>
    <col min="5387" max="5387" width="8" customWidth="1"/>
    <col min="5634" max="5634" width="6.90625" customWidth="1"/>
    <col min="5636" max="5636" width="10.54296875" customWidth="1"/>
    <col min="5638" max="5638" width="5.6328125" customWidth="1"/>
    <col min="5639" max="5639" width="7.6328125" customWidth="1"/>
    <col min="5641" max="5641" width="4.453125" customWidth="1"/>
    <col min="5642" max="5642" width="9.6328125" customWidth="1"/>
    <col min="5643" max="5643" width="8" customWidth="1"/>
    <col min="5890" max="5890" width="6.90625" customWidth="1"/>
    <col min="5892" max="5892" width="10.54296875" customWidth="1"/>
    <col min="5894" max="5894" width="5.6328125" customWidth="1"/>
    <col min="5895" max="5895" width="7.6328125" customWidth="1"/>
    <col min="5897" max="5897" width="4.453125" customWidth="1"/>
    <col min="5898" max="5898" width="9.6328125" customWidth="1"/>
    <col min="5899" max="5899" width="8" customWidth="1"/>
    <col min="6146" max="6146" width="6.90625" customWidth="1"/>
    <col min="6148" max="6148" width="10.54296875" customWidth="1"/>
    <col min="6150" max="6150" width="5.6328125" customWidth="1"/>
    <col min="6151" max="6151" width="7.6328125" customWidth="1"/>
    <col min="6153" max="6153" width="4.453125" customWidth="1"/>
    <col min="6154" max="6154" width="9.6328125" customWidth="1"/>
    <col min="6155" max="6155" width="8" customWidth="1"/>
    <col min="6402" max="6402" width="6.90625" customWidth="1"/>
    <col min="6404" max="6404" width="10.54296875" customWidth="1"/>
    <col min="6406" max="6406" width="5.6328125" customWidth="1"/>
    <col min="6407" max="6407" width="7.6328125" customWidth="1"/>
    <col min="6409" max="6409" width="4.453125" customWidth="1"/>
    <col min="6410" max="6410" width="9.6328125" customWidth="1"/>
    <col min="6411" max="6411" width="8" customWidth="1"/>
    <col min="6658" max="6658" width="6.90625" customWidth="1"/>
    <col min="6660" max="6660" width="10.54296875" customWidth="1"/>
    <col min="6662" max="6662" width="5.6328125" customWidth="1"/>
    <col min="6663" max="6663" width="7.6328125" customWidth="1"/>
    <col min="6665" max="6665" width="4.453125" customWidth="1"/>
    <col min="6666" max="6666" width="9.6328125" customWidth="1"/>
    <col min="6667" max="6667" width="8" customWidth="1"/>
    <col min="6914" max="6914" width="6.90625" customWidth="1"/>
    <col min="6916" max="6916" width="10.54296875" customWidth="1"/>
    <col min="6918" max="6918" width="5.6328125" customWidth="1"/>
    <col min="6919" max="6919" width="7.6328125" customWidth="1"/>
    <col min="6921" max="6921" width="4.453125" customWidth="1"/>
    <col min="6922" max="6922" width="9.6328125" customWidth="1"/>
    <col min="6923" max="6923" width="8" customWidth="1"/>
    <col min="7170" max="7170" width="6.90625" customWidth="1"/>
    <col min="7172" max="7172" width="10.54296875" customWidth="1"/>
    <col min="7174" max="7174" width="5.6328125" customWidth="1"/>
    <col min="7175" max="7175" width="7.6328125" customWidth="1"/>
    <col min="7177" max="7177" width="4.453125" customWidth="1"/>
    <col min="7178" max="7178" width="9.6328125" customWidth="1"/>
    <col min="7179" max="7179" width="8" customWidth="1"/>
    <col min="7426" max="7426" width="6.90625" customWidth="1"/>
    <col min="7428" max="7428" width="10.54296875" customWidth="1"/>
    <col min="7430" max="7430" width="5.6328125" customWidth="1"/>
    <col min="7431" max="7431" width="7.6328125" customWidth="1"/>
    <col min="7433" max="7433" width="4.453125" customWidth="1"/>
    <col min="7434" max="7434" width="9.6328125" customWidth="1"/>
    <col min="7435" max="7435" width="8" customWidth="1"/>
    <col min="7682" max="7682" width="6.90625" customWidth="1"/>
    <col min="7684" max="7684" width="10.54296875" customWidth="1"/>
    <col min="7686" max="7686" width="5.6328125" customWidth="1"/>
    <col min="7687" max="7687" width="7.6328125" customWidth="1"/>
    <col min="7689" max="7689" width="4.453125" customWidth="1"/>
    <col min="7690" max="7690" width="9.6328125" customWidth="1"/>
    <col min="7691" max="7691" width="8" customWidth="1"/>
    <col min="7938" max="7938" width="6.90625" customWidth="1"/>
    <col min="7940" max="7940" width="10.54296875" customWidth="1"/>
    <col min="7942" max="7942" width="5.6328125" customWidth="1"/>
    <col min="7943" max="7943" width="7.6328125" customWidth="1"/>
    <col min="7945" max="7945" width="4.453125" customWidth="1"/>
    <col min="7946" max="7946" width="9.6328125" customWidth="1"/>
    <col min="7947" max="7947" width="8" customWidth="1"/>
    <col min="8194" max="8194" width="6.90625" customWidth="1"/>
    <col min="8196" max="8196" width="10.54296875" customWidth="1"/>
    <col min="8198" max="8198" width="5.6328125" customWidth="1"/>
    <col min="8199" max="8199" width="7.6328125" customWidth="1"/>
    <col min="8201" max="8201" width="4.453125" customWidth="1"/>
    <col min="8202" max="8202" width="9.6328125" customWidth="1"/>
    <col min="8203" max="8203" width="8" customWidth="1"/>
    <col min="8450" max="8450" width="6.90625" customWidth="1"/>
    <col min="8452" max="8452" width="10.54296875" customWidth="1"/>
    <col min="8454" max="8454" width="5.6328125" customWidth="1"/>
    <col min="8455" max="8455" width="7.6328125" customWidth="1"/>
    <col min="8457" max="8457" width="4.453125" customWidth="1"/>
    <col min="8458" max="8458" width="9.6328125" customWidth="1"/>
    <col min="8459" max="8459" width="8" customWidth="1"/>
    <col min="8706" max="8706" width="6.90625" customWidth="1"/>
    <col min="8708" max="8708" width="10.54296875" customWidth="1"/>
    <col min="8710" max="8710" width="5.6328125" customWidth="1"/>
    <col min="8711" max="8711" width="7.6328125" customWidth="1"/>
    <col min="8713" max="8713" width="4.453125" customWidth="1"/>
    <col min="8714" max="8714" width="9.6328125" customWidth="1"/>
    <col min="8715" max="8715" width="8" customWidth="1"/>
    <col min="8962" max="8962" width="6.90625" customWidth="1"/>
    <col min="8964" max="8964" width="10.54296875" customWidth="1"/>
    <col min="8966" max="8966" width="5.6328125" customWidth="1"/>
    <col min="8967" max="8967" width="7.6328125" customWidth="1"/>
    <col min="8969" max="8969" width="4.453125" customWidth="1"/>
    <col min="8970" max="8970" width="9.6328125" customWidth="1"/>
    <col min="8971" max="8971" width="8" customWidth="1"/>
    <col min="9218" max="9218" width="6.90625" customWidth="1"/>
    <col min="9220" max="9220" width="10.54296875" customWidth="1"/>
    <col min="9222" max="9222" width="5.6328125" customWidth="1"/>
    <col min="9223" max="9223" width="7.6328125" customWidth="1"/>
    <col min="9225" max="9225" width="4.453125" customWidth="1"/>
    <col min="9226" max="9226" width="9.6328125" customWidth="1"/>
    <col min="9227" max="9227" width="8" customWidth="1"/>
    <col min="9474" max="9474" width="6.90625" customWidth="1"/>
    <col min="9476" max="9476" width="10.54296875" customWidth="1"/>
    <col min="9478" max="9478" width="5.6328125" customWidth="1"/>
    <col min="9479" max="9479" width="7.6328125" customWidth="1"/>
    <col min="9481" max="9481" width="4.453125" customWidth="1"/>
    <col min="9482" max="9482" width="9.6328125" customWidth="1"/>
    <col min="9483" max="9483" width="8" customWidth="1"/>
    <col min="9730" max="9730" width="6.90625" customWidth="1"/>
    <col min="9732" max="9732" width="10.54296875" customWidth="1"/>
    <col min="9734" max="9734" width="5.6328125" customWidth="1"/>
    <col min="9735" max="9735" width="7.6328125" customWidth="1"/>
    <col min="9737" max="9737" width="4.453125" customWidth="1"/>
    <col min="9738" max="9738" width="9.6328125" customWidth="1"/>
    <col min="9739" max="9739" width="8" customWidth="1"/>
    <col min="9986" max="9986" width="6.90625" customWidth="1"/>
    <col min="9988" max="9988" width="10.54296875" customWidth="1"/>
    <col min="9990" max="9990" width="5.6328125" customWidth="1"/>
    <col min="9991" max="9991" width="7.6328125" customWidth="1"/>
    <col min="9993" max="9993" width="4.453125" customWidth="1"/>
    <col min="9994" max="9994" width="9.6328125" customWidth="1"/>
    <col min="9995" max="9995" width="8" customWidth="1"/>
    <col min="10242" max="10242" width="6.90625" customWidth="1"/>
    <col min="10244" max="10244" width="10.54296875" customWidth="1"/>
    <col min="10246" max="10246" width="5.6328125" customWidth="1"/>
    <col min="10247" max="10247" width="7.6328125" customWidth="1"/>
    <col min="10249" max="10249" width="4.453125" customWidth="1"/>
    <col min="10250" max="10250" width="9.6328125" customWidth="1"/>
    <col min="10251" max="10251" width="8" customWidth="1"/>
    <col min="10498" max="10498" width="6.90625" customWidth="1"/>
    <col min="10500" max="10500" width="10.54296875" customWidth="1"/>
    <col min="10502" max="10502" width="5.6328125" customWidth="1"/>
    <col min="10503" max="10503" width="7.6328125" customWidth="1"/>
    <col min="10505" max="10505" width="4.453125" customWidth="1"/>
    <col min="10506" max="10506" width="9.6328125" customWidth="1"/>
    <col min="10507" max="10507" width="8" customWidth="1"/>
    <col min="10754" max="10754" width="6.90625" customWidth="1"/>
    <col min="10756" max="10756" width="10.54296875" customWidth="1"/>
    <col min="10758" max="10758" width="5.6328125" customWidth="1"/>
    <col min="10759" max="10759" width="7.6328125" customWidth="1"/>
    <col min="10761" max="10761" width="4.453125" customWidth="1"/>
    <col min="10762" max="10762" width="9.6328125" customWidth="1"/>
    <col min="10763" max="10763" width="8" customWidth="1"/>
    <col min="11010" max="11010" width="6.90625" customWidth="1"/>
    <col min="11012" max="11012" width="10.54296875" customWidth="1"/>
    <col min="11014" max="11014" width="5.6328125" customWidth="1"/>
    <col min="11015" max="11015" width="7.6328125" customWidth="1"/>
    <col min="11017" max="11017" width="4.453125" customWidth="1"/>
    <col min="11018" max="11018" width="9.6328125" customWidth="1"/>
    <col min="11019" max="11019" width="8" customWidth="1"/>
    <col min="11266" max="11266" width="6.90625" customWidth="1"/>
    <col min="11268" max="11268" width="10.54296875" customWidth="1"/>
    <col min="11270" max="11270" width="5.6328125" customWidth="1"/>
    <col min="11271" max="11271" width="7.6328125" customWidth="1"/>
    <col min="11273" max="11273" width="4.453125" customWidth="1"/>
    <col min="11274" max="11274" width="9.6328125" customWidth="1"/>
    <col min="11275" max="11275" width="8" customWidth="1"/>
    <col min="11522" max="11522" width="6.90625" customWidth="1"/>
    <col min="11524" max="11524" width="10.54296875" customWidth="1"/>
    <col min="11526" max="11526" width="5.6328125" customWidth="1"/>
    <col min="11527" max="11527" width="7.6328125" customWidth="1"/>
    <col min="11529" max="11529" width="4.453125" customWidth="1"/>
    <col min="11530" max="11530" width="9.6328125" customWidth="1"/>
    <col min="11531" max="11531" width="8" customWidth="1"/>
    <col min="11778" max="11778" width="6.90625" customWidth="1"/>
    <col min="11780" max="11780" width="10.54296875" customWidth="1"/>
    <col min="11782" max="11782" width="5.6328125" customWidth="1"/>
    <col min="11783" max="11783" width="7.6328125" customWidth="1"/>
    <col min="11785" max="11785" width="4.453125" customWidth="1"/>
    <col min="11786" max="11786" width="9.6328125" customWidth="1"/>
    <col min="11787" max="11787" width="8" customWidth="1"/>
    <col min="12034" max="12034" width="6.90625" customWidth="1"/>
    <col min="12036" max="12036" width="10.54296875" customWidth="1"/>
    <col min="12038" max="12038" width="5.6328125" customWidth="1"/>
    <col min="12039" max="12039" width="7.6328125" customWidth="1"/>
    <col min="12041" max="12041" width="4.453125" customWidth="1"/>
    <col min="12042" max="12042" width="9.6328125" customWidth="1"/>
    <col min="12043" max="12043" width="8" customWidth="1"/>
    <col min="12290" max="12290" width="6.90625" customWidth="1"/>
    <col min="12292" max="12292" width="10.54296875" customWidth="1"/>
    <col min="12294" max="12294" width="5.6328125" customWidth="1"/>
    <col min="12295" max="12295" width="7.6328125" customWidth="1"/>
    <col min="12297" max="12297" width="4.453125" customWidth="1"/>
    <col min="12298" max="12298" width="9.6328125" customWidth="1"/>
    <col min="12299" max="12299" width="8" customWidth="1"/>
    <col min="12546" max="12546" width="6.90625" customWidth="1"/>
    <col min="12548" max="12548" width="10.54296875" customWidth="1"/>
    <col min="12550" max="12550" width="5.6328125" customWidth="1"/>
    <col min="12551" max="12551" width="7.6328125" customWidth="1"/>
    <col min="12553" max="12553" width="4.453125" customWidth="1"/>
    <col min="12554" max="12554" width="9.6328125" customWidth="1"/>
    <col min="12555" max="12555" width="8" customWidth="1"/>
    <col min="12802" max="12802" width="6.90625" customWidth="1"/>
    <col min="12804" max="12804" width="10.54296875" customWidth="1"/>
    <col min="12806" max="12806" width="5.6328125" customWidth="1"/>
    <col min="12807" max="12807" width="7.6328125" customWidth="1"/>
    <col min="12809" max="12809" width="4.453125" customWidth="1"/>
    <col min="12810" max="12810" width="9.6328125" customWidth="1"/>
    <col min="12811" max="12811" width="8" customWidth="1"/>
    <col min="13058" max="13058" width="6.90625" customWidth="1"/>
    <col min="13060" max="13060" width="10.54296875" customWidth="1"/>
    <col min="13062" max="13062" width="5.6328125" customWidth="1"/>
    <col min="13063" max="13063" width="7.6328125" customWidth="1"/>
    <col min="13065" max="13065" width="4.453125" customWidth="1"/>
    <col min="13066" max="13066" width="9.6328125" customWidth="1"/>
    <col min="13067" max="13067" width="8" customWidth="1"/>
    <col min="13314" max="13314" width="6.90625" customWidth="1"/>
    <col min="13316" max="13316" width="10.54296875" customWidth="1"/>
    <col min="13318" max="13318" width="5.6328125" customWidth="1"/>
    <col min="13319" max="13319" width="7.6328125" customWidth="1"/>
    <col min="13321" max="13321" width="4.453125" customWidth="1"/>
    <col min="13322" max="13322" width="9.6328125" customWidth="1"/>
    <col min="13323" max="13323" width="8" customWidth="1"/>
    <col min="13570" max="13570" width="6.90625" customWidth="1"/>
    <col min="13572" max="13572" width="10.54296875" customWidth="1"/>
    <col min="13574" max="13574" width="5.6328125" customWidth="1"/>
    <col min="13575" max="13575" width="7.6328125" customWidth="1"/>
    <col min="13577" max="13577" width="4.453125" customWidth="1"/>
    <col min="13578" max="13578" width="9.6328125" customWidth="1"/>
    <col min="13579" max="13579" width="8" customWidth="1"/>
    <col min="13826" max="13826" width="6.90625" customWidth="1"/>
    <col min="13828" max="13828" width="10.54296875" customWidth="1"/>
    <col min="13830" max="13830" width="5.6328125" customWidth="1"/>
    <col min="13831" max="13831" width="7.6328125" customWidth="1"/>
    <col min="13833" max="13833" width="4.453125" customWidth="1"/>
    <col min="13834" max="13834" width="9.6328125" customWidth="1"/>
    <col min="13835" max="13835" width="8" customWidth="1"/>
    <col min="14082" max="14082" width="6.90625" customWidth="1"/>
    <col min="14084" max="14084" width="10.54296875" customWidth="1"/>
    <col min="14086" max="14086" width="5.6328125" customWidth="1"/>
    <col min="14087" max="14087" width="7.6328125" customWidth="1"/>
    <col min="14089" max="14089" width="4.453125" customWidth="1"/>
    <col min="14090" max="14090" width="9.6328125" customWidth="1"/>
    <col min="14091" max="14091" width="8" customWidth="1"/>
    <col min="14338" max="14338" width="6.90625" customWidth="1"/>
    <col min="14340" max="14340" width="10.54296875" customWidth="1"/>
    <col min="14342" max="14342" width="5.6328125" customWidth="1"/>
    <col min="14343" max="14343" width="7.6328125" customWidth="1"/>
    <col min="14345" max="14345" width="4.453125" customWidth="1"/>
    <col min="14346" max="14346" width="9.6328125" customWidth="1"/>
    <col min="14347" max="14347" width="8" customWidth="1"/>
    <col min="14594" max="14594" width="6.90625" customWidth="1"/>
    <col min="14596" max="14596" width="10.54296875" customWidth="1"/>
    <col min="14598" max="14598" width="5.6328125" customWidth="1"/>
    <col min="14599" max="14599" width="7.6328125" customWidth="1"/>
    <col min="14601" max="14601" width="4.453125" customWidth="1"/>
    <col min="14602" max="14602" width="9.6328125" customWidth="1"/>
    <col min="14603" max="14603" width="8" customWidth="1"/>
    <col min="14850" max="14850" width="6.90625" customWidth="1"/>
    <col min="14852" max="14852" width="10.54296875" customWidth="1"/>
    <col min="14854" max="14854" width="5.6328125" customWidth="1"/>
    <col min="14855" max="14855" width="7.6328125" customWidth="1"/>
    <col min="14857" max="14857" width="4.453125" customWidth="1"/>
    <col min="14858" max="14858" width="9.6328125" customWidth="1"/>
    <col min="14859" max="14859" width="8" customWidth="1"/>
    <col min="15106" max="15106" width="6.90625" customWidth="1"/>
    <col min="15108" max="15108" width="10.54296875" customWidth="1"/>
    <col min="15110" max="15110" width="5.6328125" customWidth="1"/>
    <col min="15111" max="15111" width="7.6328125" customWidth="1"/>
    <col min="15113" max="15113" width="4.453125" customWidth="1"/>
    <col min="15114" max="15114" width="9.6328125" customWidth="1"/>
    <col min="15115" max="15115" width="8" customWidth="1"/>
    <col min="15362" max="15362" width="6.90625" customWidth="1"/>
    <col min="15364" max="15364" width="10.54296875" customWidth="1"/>
    <col min="15366" max="15366" width="5.6328125" customWidth="1"/>
    <col min="15367" max="15367" width="7.6328125" customWidth="1"/>
    <col min="15369" max="15369" width="4.453125" customWidth="1"/>
    <col min="15370" max="15370" width="9.6328125" customWidth="1"/>
    <col min="15371" max="15371" width="8" customWidth="1"/>
    <col min="15618" max="15618" width="6.90625" customWidth="1"/>
    <col min="15620" max="15620" width="10.54296875" customWidth="1"/>
    <col min="15622" max="15622" width="5.6328125" customWidth="1"/>
    <col min="15623" max="15623" width="7.6328125" customWidth="1"/>
    <col min="15625" max="15625" width="4.453125" customWidth="1"/>
    <col min="15626" max="15626" width="9.6328125" customWidth="1"/>
    <col min="15627" max="15627" width="8" customWidth="1"/>
    <col min="15874" max="15874" width="6.90625" customWidth="1"/>
    <col min="15876" max="15876" width="10.54296875" customWidth="1"/>
    <col min="15878" max="15878" width="5.6328125" customWidth="1"/>
    <col min="15879" max="15879" width="7.6328125" customWidth="1"/>
    <col min="15881" max="15881" width="4.453125" customWidth="1"/>
    <col min="15882" max="15882" width="9.6328125" customWidth="1"/>
    <col min="15883" max="15883" width="8" customWidth="1"/>
    <col min="16130" max="16130" width="6.90625" customWidth="1"/>
    <col min="16132" max="16132" width="10.54296875" customWidth="1"/>
    <col min="16134" max="16134" width="5.6328125" customWidth="1"/>
    <col min="16135" max="16135" width="7.6328125" customWidth="1"/>
    <col min="16137" max="16137" width="4.453125" customWidth="1"/>
    <col min="16138" max="16138" width="9.6328125" customWidth="1"/>
    <col min="16139" max="16139" width="8" customWidth="1"/>
  </cols>
  <sheetData>
    <row r="1" spans="1:15" x14ac:dyDescent="0.35">
      <c r="B1" s="34" t="s">
        <v>18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5">
      <c r="B2" s="34" t="s">
        <v>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5" x14ac:dyDescent="0.35">
      <c r="A4" s="18"/>
      <c r="B4" s="18"/>
      <c r="C4" s="18"/>
    </row>
    <row r="5" spans="1:15" x14ac:dyDescent="0.35">
      <c r="A5" s="18"/>
      <c r="B5" s="19" t="s">
        <v>16</v>
      </c>
      <c r="C5" s="19"/>
      <c r="D5" s="32">
        <v>85</v>
      </c>
      <c r="E5" s="2" t="s">
        <v>13</v>
      </c>
      <c r="F5" s="32">
        <v>2</v>
      </c>
      <c r="H5" s="1" t="s">
        <v>1</v>
      </c>
      <c r="I5" s="1">
        <f>F5*D5</f>
        <v>170</v>
      </c>
      <c r="J5" s="1"/>
      <c r="K5" s="1"/>
      <c r="M5" s="1"/>
    </row>
    <row r="6" spans="1:15" x14ac:dyDescent="0.35">
      <c r="A6" s="18"/>
      <c r="B6" s="50" t="s">
        <v>2</v>
      </c>
      <c r="C6" s="50"/>
      <c r="D6" s="32">
        <v>250</v>
      </c>
      <c r="E6" s="1"/>
      <c r="F6" s="1"/>
      <c r="G6" s="1"/>
      <c r="H6" s="1"/>
      <c r="I6" s="1"/>
      <c r="J6" s="1"/>
      <c r="K6" s="1"/>
      <c r="M6" s="1"/>
    </row>
    <row r="7" spans="1:15" x14ac:dyDescent="0.35">
      <c r="B7" s="9"/>
      <c r="M7" s="1"/>
      <c r="N7" s="51"/>
      <c r="O7" s="52"/>
    </row>
    <row r="8" spans="1:15" ht="15" thickBot="1" x14ac:dyDescent="0.4">
      <c r="B8" s="1"/>
      <c r="D8" s="18"/>
      <c r="E8" s="18"/>
      <c r="G8" s="10">
        <v>491.4</v>
      </c>
      <c r="M8" s="1"/>
    </row>
    <row r="9" spans="1:15" s="6" customFormat="1" ht="15" thickBot="1" x14ac:dyDescent="0.4">
      <c r="B9" s="1"/>
      <c r="D9" s="46" t="s">
        <v>8</v>
      </c>
      <c r="E9" s="47" t="s">
        <v>7</v>
      </c>
      <c r="G9" s="10">
        <v>68</v>
      </c>
      <c r="M9" s="1"/>
      <c r="N9" s="4"/>
    </row>
    <row r="10" spans="1:15" s="6" customFormat="1" ht="15" thickBot="1" x14ac:dyDescent="0.4">
      <c r="D10" s="42" t="s">
        <v>5</v>
      </c>
      <c r="E10" s="43" t="s">
        <v>3</v>
      </c>
      <c r="F10" s="1"/>
      <c r="G10" s="10">
        <v>39.4</v>
      </c>
      <c r="I10" s="1"/>
      <c r="J10" s="1"/>
      <c r="K10" s="1"/>
      <c r="L10" s="1"/>
      <c r="M10" s="1"/>
      <c r="N10" s="4"/>
      <c r="O10" s="5"/>
    </row>
    <row r="11" spans="1:15" s="6" customFormat="1" x14ac:dyDescent="0.35">
      <c r="D11" s="26">
        <v>0</v>
      </c>
      <c r="E11" s="40">
        <f>G8/210*$D$6</f>
        <v>585</v>
      </c>
      <c r="F11" s="1"/>
      <c r="G11" s="10">
        <f>E11*0.25</f>
        <v>146.25</v>
      </c>
      <c r="I11" s="1"/>
      <c r="J11" s="1"/>
      <c r="K11" s="1"/>
      <c r="L11" s="1"/>
      <c r="M11" s="1"/>
      <c r="N11" s="8"/>
      <c r="O11" s="5"/>
    </row>
    <row r="12" spans="1:15" s="6" customFormat="1" x14ac:dyDescent="0.35">
      <c r="A12" s="9"/>
      <c r="D12" s="28">
        <v>1.7361111111111112E-4</v>
      </c>
      <c r="E12" s="41">
        <f>G9/210*$D$6</f>
        <v>80.952380952380963</v>
      </c>
      <c r="F12" s="10"/>
      <c r="G12" s="10">
        <f>E12*3.75</f>
        <v>303.57142857142861</v>
      </c>
      <c r="H12" s="9"/>
      <c r="I12" s="17"/>
      <c r="J12" s="3"/>
      <c r="M12" s="1"/>
      <c r="N12" s="4"/>
      <c r="O12" s="5"/>
    </row>
    <row r="13" spans="1:15" s="6" customFormat="1" x14ac:dyDescent="0.35">
      <c r="A13" s="9"/>
      <c r="D13" s="26">
        <v>2.7777777777777779E-3</v>
      </c>
      <c r="E13" s="40">
        <f>G10/210*$D$6</f>
        <v>46.904761904761898</v>
      </c>
      <c r="F13" s="10"/>
      <c r="G13" s="10">
        <f>E13*(D17-4)</f>
        <v>5440.9523809523798</v>
      </c>
      <c r="H13" s="9"/>
      <c r="I13" s="17"/>
      <c r="J13" s="3"/>
      <c r="M13" s="1"/>
      <c r="N13" s="4"/>
      <c r="O13" s="5"/>
    </row>
    <row r="14" spans="1:15" s="6" customFormat="1" ht="15" thickBot="1" x14ac:dyDescent="0.4">
      <c r="A14" s="9"/>
      <c r="D14" s="35" t="s">
        <v>6</v>
      </c>
      <c r="E14" s="36"/>
      <c r="F14" s="10"/>
      <c r="G14" s="10"/>
      <c r="H14" s="9"/>
      <c r="I14" s="17"/>
      <c r="J14" s="3"/>
      <c r="M14" s="1"/>
      <c r="N14" s="4"/>
      <c r="O14" s="5"/>
    </row>
    <row r="15" spans="1:15" s="6" customFormat="1" x14ac:dyDescent="0.35">
      <c r="A15" s="9"/>
      <c r="F15" s="10"/>
      <c r="H15" s="9"/>
      <c r="I15" s="17"/>
      <c r="J15" s="3"/>
      <c r="M15" s="1"/>
    </row>
    <row r="16" spans="1:15" s="6" customFormat="1" x14ac:dyDescent="0.35">
      <c r="A16" s="9"/>
      <c r="D16" s="37"/>
      <c r="E16" s="38"/>
      <c r="F16" s="10"/>
      <c r="H16" s="9"/>
      <c r="I16" s="17"/>
      <c r="J16" s="3"/>
      <c r="M16" s="1"/>
    </row>
    <row r="17" spans="1:13" s="6" customFormat="1" x14ac:dyDescent="0.35">
      <c r="A17" s="9"/>
      <c r="B17" s="11" t="s">
        <v>4</v>
      </c>
      <c r="C17" s="1"/>
      <c r="D17" s="33">
        <v>120</v>
      </c>
      <c r="E17" s="38"/>
      <c r="F17" s="10"/>
      <c r="H17" s="9"/>
      <c r="I17" s="17"/>
      <c r="J17" s="3"/>
      <c r="M17" s="1"/>
    </row>
    <row r="18" spans="1:13" s="6" customFormat="1" x14ac:dyDescent="0.35">
      <c r="A18" s="9"/>
      <c r="D18" s="37"/>
      <c r="E18" s="38"/>
      <c r="F18" s="10"/>
      <c r="H18" s="9"/>
      <c r="I18" s="17"/>
      <c r="J18" s="3"/>
      <c r="M18" s="1"/>
    </row>
    <row r="19" spans="1:13" s="6" customFormat="1" ht="15" thickBot="1" x14ac:dyDescent="0.4">
      <c r="A19"/>
      <c r="B19"/>
      <c r="C19" s="1"/>
      <c r="D19" s="1"/>
      <c r="E19" s="1"/>
      <c r="F19" s="1"/>
      <c r="H19" s="9"/>
      <c r="I19" s="17"/>
      <c r="J19" s="3"/>
      <c r="M19" s="1"/>
    </row>
    <row r="20" spans="1:13" s="6" customFormat="1" ht="15" thickBot="1" x14ac:dyDescent="0.4">
      <c r="A20"/>
      <c r="B20" s="1" t="s">
        <v>9</v>
      </c>
      <c r="C20" s="12"/>
      <c r="D20" s="15" t="s">
        <v>12</v>
      </c>
      <c r="E20" s="45">
        <f>SUM(G11:G14)/1000</f>
        <v>5.8907738095238082</v>
      </c>
      <c r="F20" s="1"/>
      <c r="H20" s="9"/>
      <c r="I20" s="17"/>
      <c r="J20" s="3"/>
      <c r="M20" s="1"/>
    </row>
    <row r="21" spans="1:13" s="6" customFormat="1" ht="15" thickBot="1" x14ac:dyDescent="0.4">
      <c r="A21"/>
      <c r="B21" s="1" t="s">
        <v>17</v>
      </c>
      <c r="C21"/>
      <c r="D21" s="13" t="s">
        <v>11</v>
      </c>
      <c r="E21" s="44">
        <f>E20*I5</f>
        <v>1001.4315476190474</v>
      </c>
      <c r="F21" s="1"/>
      <c r="H21" s="9"/>
      <c r="I21" s="17"/>
      <c r="J21" s="3"/>
      <c r="M21" s="1"/>
    </row>
    <row r="22" spans="1:13" s="6" customFormat="1" x14ac:dyDescent="0.35">
      <c r="A22"/>
      <c r="B22"/>
      <c r="C22"/>
      <c r="D22"/>
      <c r="E22"/>
      <c r="F22"/>
      <c r="H22" s="9"/>
      <c r="I22" s="17"/>
      <c r="J22" s="3"/>
      <c r="M22" s="1"/>
    </row>
    <row r="23" spans="1:13" s="6" customFormat="1" x14ac:dyDescent="0.35">
      <c r="A23"/>
      <c r="B23"/>
      <c r="C23"/>
      <c r="D23"/>
      <c r="E23"/>
      <c r="F23"/>
      <c r="H23" s="9"/>
      <c r="I23" s="17"/>
      <c r="J23" s="3"/>
      <c r="M23" s="1"/>
    </row>
    <row r="24" spans="1:13" s="6" customFormat="1" x14ac:dyDescent="0.35">
      <c r="A24"/>
      <c r="F24"/>
      <c r="H24" s="9"/>
      <c r="I24" s="17"/>
      <c r="J24" s="3"/>
      <c r="M24" s="1"/>
    </row>
    <row r="25" spans="1:13" s="6" customFormat="1" x14ac:dyDescent="0.35">
      <c r="A25"/>
      <c r="F25"/>
      <c r="H25" s="9"/>
      <c r="I25" s="17"/>
      <c r="J25" s="3"/>
      <c r="M25" s="1"/>
    </row>
    <row r="26" spans="1:13" s="6" customFormat="1" x14ac:dyDescent="0.35">
      <c r="A26"/>
      <c r="B26"/>
      <c r="C26"/>
      <c r="D26"/>
      <c r="E26"/>
      <c r="F26"/>
      <c r="H26" s="9"/>
      <c r="I26" s="17"/>
      <c r="J26" s="3"/>
      <c r="M26" s="1"/>
    </row>
    <row r="27" spans="1:13" x14ac:dyDescent="0.35">
      <c r="H27" s="9"/>
      <c r="I27" s="17"/>
      <c r="J27" s="3"/>
      <c r="M27" s="1"/>
    </row>
    <row r="28" spans="1:13" x14ac:dyDescent="0.35">
      <c r="H28" s="9"/>
      <c r="I28" s="17"/>
      <c r="J28" s="3"/>
      <c r="M28" s="1"/>
    </row>
    <row r="29" spans="1:13" x14ac:dyDescent="0.35">
      <c r="A29" s="9"/>
      <c r="D29" s="37"/>
      <c r="E29" s="38"/>
      <c r="F29" s="10"/>
      <c r="H29" s="9"/>
      <c r="I29" s="17"/>
      <c r="J29" s="3"/>
      <c r="M29" s="1"/>
    </row>
    <row r="30" spans="1:13" x14ac:dyDescent="0.35">
      <c r="D30" s="39"/>
      <c r="E30" s="25"/>
      <c r="F30" s="1"/>
      <c r="G30" s="1"/>
      <c r="H30" s="1"/>
      <c r="I30" s="1"/>
      <c r="J30" s="7"/>
      <c r="K30" s="1"/>
      <c r="L30" s="1"/>
      <c r="M30" s="1"/>
    </row>
    <row r="31" spans="1:13" x14ac:dyDescent="0.35">
      <c r="G31" s="1"/>
      <c r="H31" s="1"/>
      <c r="I31" s="1"/>
    </row>
    <row r="32" spans="1:13" x14ac:dyDescent="0.35">
      <c r="G32" s="1"/>
    </row>
    <row r="33" spans="7:7" x14ac:dyDescent="0.35">
      <c r="G33" s="1"/>
    </row>
  </sheetData>
  <mergeCells count="2">
    <mergeCell ref="B6:C6"/>
    <mergeCell ref="N7:O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4" sqref="L3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glucose</vt:lpstr>
      <vt:lpstr>sodium-acetate</vt:lpstr>
      <vt:lpstr>notes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</dc:creator>
  <cp:lastModifiedBy>Henk</cp:lastModifiedBy>
  <dcterms:created xsi:type="dcterms:W3CDTF">2020-01-03T18:45:11Z</dcterms:created>
  <dcterms:modified xsi:type="dcterms:W3CDTF">2020-01-09T22:16:10Z</dcterms:modified>
</cp:coreProperties>
</file>